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mc:AlternateContent xmlns:mc="http://schemas.openxmlformats.org/markup-compatibility/2006">
    <mc:Choice Requires="x15">
      <x15ac:absPath xmlns:x15ac="http://schemas.microsoft.com/office/spreadsheetml/2010/11/ac" url="U:\download\"/>
    </mc:Choice>
  </mc:AlternateContent>
  <xr:revisionPtr revIDLastSave="0" documentId="13_ncr:1_{20305DEC-BC2B-47B5-BB09-62D4102DADE4}" xr6:coauthVersionLast="47" xr6:coauthVersionMax="47" xr10:uidLastSave="{00000000-0000-0000-0000-000000000000}"/>
  <workbookProtection workbookAlgorithmName="SHA-512" workbookHashValue="g+hzzm2rl7cBqhpEmEqDpUfwUWt+qYAKwVETnEaFnvQ8xvHHyVd8XA60wIisbXjkC5GgU46wHLuXbJmsfawTlQ==" workbookSaltValue="AOC4u/Z/R+12w2FuN29htA==" workbookSpinCount="100000" lockStructure="1"/>
  <bookViews>
    <workbookView xWindow="-675" yWindow="0" windowWidth="29490" windowHeight="17385" activeTab="1" xr2:uid="{00000000-000D-0000-FFFF-FFFF00000000}"/>
  </bookViews>
  <sheets>
    <sheet name="I. General Information" sheetId="4" r:id="rId1"/>
    <sheet name="II. Eligibility Criteria" sheetId="5" r:id="rId2"/>
    <sheet name="RFO2_Assessment" sheetId="8" state="hidden" r:id="rId3"/>
    <sheet name="MAEVA" sheetId="6" state="hidden" r:id="rId4"/>
    <sheet name="Dropdown lists" sheetId="7"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6" l="1"/>
  <c r="C31" i="8" l="1"/>
  <c r="E19" i="6"/>
  <c r="C26" i="8"/>
  <c r="C25" i="8"/>
  <c r="C23" i="8"/>
  <c r="C24" i="8"/>
  <c r="C22" i="8"/>
  <c r="C18" i="8"/>
  <c r="C17" i="8"/>
  <c r="C3" i="8"/>
  <c r="C6" i="8"/>
  <c r="C10" i="8"/>
  <c r="C9" i="8"/>
  <c r="C7" i="8"/>
  <c r="C20" i="8"/>
  <c r="C19" i="8"/>
  <c r="E13" i="8"/>
  <c r="D13" i="8"/>
  <c r="E12" i="8"/>
  <c r="D12" i="8"/>
  <c r="E11" i="8"/>
  <c r="D11" i="8"/>
  <c r="C13" i="8"/>
  <c r="C12" i="8"/>
  <c r="C30" i="8"/>
  <c r="C29" i="8"/>
  <c r="C28" i="8"/>
  <c r="C27" i="8"/>
  <c r="C21" i="8"/>
  <c r="C16" i="8"/>
  <c r="E15" i="8"/>
  <c r="E14" i="8"/>
  <c r="D15" i="8"/>
  <c r="D14" i="8"/>
  <c r="C15" i="8"/>
  <c r="C14" i="8"/>
  <c r="C11" i="8"/>
  <c r="C8" i="8"/>
  <c r="C5" i="8"/>
  <c r="C4" i="8"/>
  <c r="E18" i="6" l="1"/>
  <c r="E11" i="6"/>
  <c r="I19" i="6"/>
  <c r="H19" i="6"/>
  <c r="G19" i="6"/>
  <c r="F19" i="6"/>
  <c r="E17" i="6" l="1"/>
  <c r="E16" i="6"/>
  <c r="E10" i="6"/>
  <c r="E9" i="6"/>
  <c r="I38" i="6" l="1"/>
  <c r="H38" i="6"/>
  <c r="I37" i="6"/>
  <c r="H37" i="6"/>
  <c r="I36" i="6"/>
  <c r="H36" i="6"/>
  <c r="I35" i="6"/>
  <c r="H35" i="6"/>
  <c r="I34" i="6"/>
  <c r="H34" i="6"/>
  <c r="G38" i="6"/>
  <c r="G37" i="6"/>
  <c r="G36" i="6"/>
  <c r="G35" i="6"/>
  <c r="G34" i="6"/>
  <c r="F38" i="6"/>
  <c r="F37" i="6"/>
  <c r="F36" i="6"/>
  <c r="F35" i="6"/>
  <c r="F34" i="6"/>
  <c r="E38" i="6"/>
  <c r="E37" i="6"/>
  <c r="E36" i="6"/>
  <c r="E35" i="6"/>
  <c r="E34" i="6"/>
  <c r="I54" i="6" l="1"/>
  <c r="H54" i="6"/>
  <c r="G54" i="6"/>
  <c r="F54" i="6"/>
  <c r="E54" i="6"/>
  <c r="I49" i="6"/>
  <c r="H49" i="6"/>
  <c r="G49" i="6"/>
  <c r="F49" i="6"/>
  <c r="E49" i="6"/>
  <c r="I44" i="6"/>
  <c r="H44" i="6"/>
  <c r="G44" i="6"/>
  <c r="F44" i="6"/>
  <c r="E44" i="6"/>
  <c r="I33" i="6"/>
  <c r="H33" i="6"/>
  <c r="G33" i="6"/>
  <c r="F33" i="6"/>
  <c r="E33" i="6"/>
  <c r="G27" i="6"/>
  <c r="H27" i="6"/>
  <c r="I27" i="6"/>
  <c r="F27" i="6"/>
  <c r="E27" i="6"/>
  <c r="E8" i="6"/>
  <c r="E20" i="6" s="1"/>
  <c r="E14" i="6" l="1"/>
  <c r="E13" i="6"/>
  <c r="I7" i="6" l="1"/>
  <c r="H7" i="6"/>
  <c r="G7" i="6"/>
  <c r="F7" i="6"/>
  <c r="E15" i="6"/>
  <c r="E45" i="6" l="1"/>
  <c r="F45" i="6"/>
  <c r="G45" i="6"/>
  <c r="H45" i="6"/>
  <c r="I45" i="6"/>
  <c r="E46" i="6"/>
  <c r="F46" i="6"/>
  <c r="G46" i="6"/>
  <c r="H46" i="6"/>
  <c r="I46" i="6"/>
  <c r="E47" i="6"/>
  <c r="F47" i="6"/>
  <c r="G47" i="6"/>
  <c r="H47" i="6"/>
  <c r="I47" i="6"/>
  <c r="E48" i="6"/>
  <c r="F48" i="6"/>
  <c r="G48" i="6"/>
  <c r="H48" i="6"/>
  <c r="I48" i="6"/>
  <c r="E50" i="6"/>
  <c r="F50" i="6"/>
  <c r="G50" i="6"/>
  <c r="H50" i="6"/>
  <c r="I50" i="6"/>
  <c r="E51" i="6"/>
  <c r="F51" i="6"/>
  <c r="G51" i="6"/>
  <c r="H51" i="6"/>
  <c r="I51" i="6"/>
  <c r="E52" i="6"/>
  <c r="F52" i="6"/>
  <c r="G52" i="6"/>
  <c r="H52" i="6"/>
  <c r="I52" i="6"/>
  <c r="E53" i="6"/>
  <c r="F53" i="6"/>
  <c r="G53" i="6"/>
  <c r="H53" i="6"/>
  <c r="I53" i="6"/>
  <c r="E41" i="6"/>
  <c r="F41" i="6"/>
  <c r="G41" i="6"/>
  <c r="H41" i="6"/>
  <c r="I41" i="6"/>
  <c r="E42" i="6"/>
  <c r="F42" i="6"/>
  <c r="G42" i="6"/>
  <c r="H42" i="6"/>
  <c r="I42" i="6"/>
  <c r="E43" i="6"/>
  <c r="F43" i="6"/>
  <c r="G43" i="6"/>
  <c r="H43" i="6"/>
  <c r="I43" i="6"/>
  <c r="I40" i="6"/>
  <c r="H40" i="6"/>
  <c r="G40" i="6"/>
  <c r="F40" i="6"/>
  <c r="E40" i="6"/>
  <c r="E28" i="6"/>
  <c r="F28" i="6"/>
  <c r="G28" i="6"/>
  <c r="H28" i="6"/>
  <c r="I28" i="6"/>
  <c r="E29" i="6"/>
  <c r="F29" i="6"/>
  <c r="G29" i="6"/>
  <c r="H29" i="6"/>
  <c r="I29" i="6"/>
  <c r="E30" i="6"/>
  <c r="F30" i="6"/>
  <c r="G30" i="6"/>
  <c r="H30" i="6"/>
  <c r="I30" i="6"/>
  <c r="E31" i="6"/>
  <c r="F31" i="6"/>
  <c r="G31" i="6"/>
  <c r="H31" i="6"/>
  <c r="I31" i="6"/>
  <c r="E32" i="6"/>
  <c r="F32" i="6"/>
  <c r="G32" i="6"/>
  <c r="H32" i="6"/>
  <c r="I32" i="6"/>
  <c r="F22" i="6"/>
  <c r="G22" i="6"/>
  <c r="H22" i="6"/>
  <c r="I22" i="6"/>
  <c r="F23" i="6"/>
  <c r="G23" i="6"/>
  <c r="H23" i="6"/>
  <c r="I23" i="6"/>
  <c r="F24" i="6"/>
  <c r="G24" i="6"/>
  <c r="H24" i="6"/>
  <c r="I24" i="6"/>
  <c r="F25" i="6"/>
  <c r="G25" i="6"/>
  <c r="H25" i="6"/>
  <c r="I25" i="6"/>
  <c r="F26" i="6"/>
  <c r="G26" i="6"/>
  <c r="H26" i="6"/>
  <c r="I26" i="6"/>
  <c r="E23" i="6"/>
  <c r="E24" i="6"/>
  <c r="E25" i="6"/>
  <c r="E26" i="6"/>
  <c r="E22" i="6"/>
  <c r="E12" i="6" l="1"/>
  <c r="I6" i="6"/>
  <c r="H6" i="6"/>
  <c r="G6" i="6"/>
  <c r="F6" i="6"/>
  <c r="E6" i="6"/>
</calcChain>
</file>

<file path=xl/sharedStrings.xml><?xml version="1.0" encoding="utf-8"?>
<sst xmlns="http://schemas.openxmlformats.org/spreadsheetml/2006/main" count="722" uniqueCount="559">
  <si>
    <t>Issuer Name</t>
  </si>
  <si>
    <t>Originator 1</t>
  </si>
  <si>
    <t>Servicer 1</t>
  </si>
  <si>
    <t>Servicer Name</t>
  </si>
  <si>
    <t>Issuer Account Bank 1</t>
  </si>
  <si>
    <t>Account Bank Name</t>
  </si>
  <si>
    <t>IRS Provider 1</t>
  </si>
  <si>
    <t>IRS Name</t>
  </si>
  <si>
    <t>FXS Provider 1</t>
  </si>
  <si>
    <t>FXS Name</t>
  </si>
  <si>
    <t>Asset Name</t>
  </si>
  <si>
    <t>Tranche 1</t>
  </si>
  <si>
    <t>Moody's</t>
  </si>
  <si>
    <t>S&amp;P</t>
  </si>
  <si>
    <t>Fitch</t>
  </si>
  <si>
    <t>DBRS</t>
  </si>
  <si>
    <t>Tranche 2</t>
  </si>
  <si>
    <t>Please note that all documentation provided must be the final version and in PDF format (i.e no draft or unsigned/unexecuted documents)</t>
  </si>
  <si>
    <t>Date of ABS eligibility request</t>
  </si>
  <si>
    <t>Name</t>
  </si>
  <si>
    <t>Originator 2</t>
  </si>
  <si>
    <t>Servicer Certified code LEI</t>
  </si>
  <si>
    <t>Servicer Code (corresponding to above Code type)</t>
  </si>
  <si>
    <t>Servicer 2</t>
  </si>
  <si>
    <t>Account Bank certified code LEI</t>
  </si>
  <si>
    <t>Account Bank Code (corresponding to above Code type)</t>
  </si>
  <si>
    <t>IRS certified code LEI</t>
  </si>
  <si>
    <t>FXS Code (corresponding to above Code type)</t>
  </si>
  <si>
    <t>IRS Code (corresponding to above Code type)</t>
  </si>
  <si>
    <t>FXS certified code LEI</t>
  </si>
  <si>
    <t>Issuer Account Bank 2</t>
  </si>
  <si>
    <t>IRS Provider 2</t>
  </si>
  <si>
    <t>FXS Provider 2</t>
  </si>
  <si>
    <t>Most recent submission timestamp</t>
  </si>
  <si>
    <t>Most recent pool cut-off date</t>
  </si>
  <si>
    <t>DESCRIPTION</t>
  </si>
  <si>
    <t>1.1</t>
  </si>
  <si>
    <t>1.2</t>
  </si>
  <si>
    <t>1.3</t>
  </si>
  <si>
    <t>1.4</t>
  </si>
  <si>
    <t>1.5</t>
  </si>
  <si>
    <t>1.6</t>
  </si>
  <si>
    <t>1.7</t>
  </si>
  <si>
    <t>1.8</t>
  </si>
  <si>
    <t>If the ABS has been modified, please specify the changes and attach all documentation relating to amendments</t>
  </si>
  <si>
    <t>2.1</t>
  </si>
  <si>
    <t>(a)</t>
  </si>
  <si>
    <t>(b)</t>
  </si>
  <si>
    <t>(c)</t>
  </si>
  <si>
    <t>(d)</t>
  </si>
  <si>
    <t>2.2</t>
  </si>
  <si>
    <t>Please provide details on any changes to the coupon structure over the lifetime of the transaction.</t>
  </si>
  <si>
    <t>2.3</t>
  </si>
  <si>
    <t>3.1</t>
  </si>
  <si>
    <t>4.1</t>
  </si>
  <si>
    <t>Please describe the elements of the liquidity support available to the transaction (all tranches).</t>
  </si>
  <si>
    <t>Please specify the maximum amount available for liquidity support (committed and uncommitted liquidity facilities).</t>
  </si>
  <si>
    <t>Please specify the Bank where the funds are deposited.</t>
  </si>
  <si>
    <t>5.1</t>
  </si>
  <si>
    <t>5.2</t>
  </si>
  <si>
    <t>6.1</t>
  </si>
  <si>
    <t>The acquisition of the cash-flow generating assets by the SPV must be governed by the law of an EU Member State.</t>
  </si>
  <si>
    <t>(e)</t>
  </si>
  <si>
    <t>(f)</t>
  </si>
  <si>
    <t>ABS shall not contain any cash-flow generating assets originated directly by the SPV issuing the ABSs.</t>
  </si>
  <si>
    <t>(g)</t>
  </si>
  <si>
    <t>(h)</t>
  </si>
  <si>
    <t>Eligible/Authorised/Permitted Investments</t>
  </si>
  <si>
    <t>Please provide the reference describing the Eligible/Authorised/Permitted Investments (indicate N.A. if any reinvestment of monies standing at the various transaction accounts is not allowed and the funds need to be held in cash only).</t>
  </si>
  <si>
    <t>8.1</t>
  </si>
  <si>
    <t>8.2</t>
  </si>
  <si>
    <t>8.3</t>
  </si>
  <si>
    <t>8.4</t>
  </si>
  <si>
    <t>8.5</t>
  </si>
  <si>
    <t>Does the transaction allow for "fungible" tap issuance? (Y/N)</t>
  </si>
  <si>
    <t>Characteristics of the collateral pool over time</t>
  </si>
  <si>
    <t>Please refer to Part Four - Title II - Chapter 2 of the Guideline ECB/2014/60, as amended</t>
  </si>
  <si>
    <t>9.1</t>
  </si>
  <si>
    <t>9.2</t>
  </si>
  <si>
    <t>10.1</t>
  </si>
  <si>
    <t>11.1</t>
  </si>
  <si>
    <t>12.1</t>
  </si>
  <si>
    <t>13.1</t>
  </si>
  <si>
    <t>14.1</t>
  </si>
  <si>
    <t>If No, please specify why this is the case</t>
  </si>
  <si>
    <t>15.1</t>
  </si>
  <si>
    <t>15.2</t>
  </si>
  <si>
    <t>15.3</t>
  </si>
  <si>
    <t>15.4</t>
  </si>
  <si>
    <t>Position</t>
  </si>
  <si>
    <t>Company Address</t>
  </si>
  <si>
    <t>PLACE AND DATE</t>
  </si>
  <si>
    <t>SIGNATURE</t>
  </si>
  <si>
    <t>Liquidity support provider Name</t>
  </si>
  <si>
    <t>Liquidity support provider certified code LEI</t>
  </si>
  <si>
    <t>Liquidity support provider Code (corresponding to above Code type)</t>
  </si>
  <si>
    <t>7.1</t>
  </si>
  <si>
    <t>7.2</t>
  </si>
  <si>
    <t>In case prefunded cash reserve or subordinated loan is part of the transaction, please specify whether the repayment can be accelerated following the reserve/loan provider's insolvency/default (i.e. is the loan insolvency remote from the point of view of loan provider?).</t>
  </si>
  <si>
    <t>The cash-flow generating assets must have been acquired by the SPV from the originator or from an intermediary as laid down in Article 74(2) in a manner which the Eurosystem considers to be a ‘true sale’ that is enforceable against any third party, and which is beyond the reach of the originator and its creditors or the intermediary and its creditors, including in the event of the originator’s or the intermediary’s insolvency.</t>
  </si>
  <si>
    <t>The cash-flow generating assets must be originated by an originator incorporated in the EEA and sold to the SPV by the originator or by an intermediary incorporated in the EEA (a mortgage trustee or receivables trustee is considered to be an intermediary).</t>
  </si>
  <si>
    <t>The cash-flow generating assets must not consist, in whole or in part, actually or potentially, of tranches of other ABSs. This criterion shall not exclude ABSs where the issuance structure includes two SPVs and the ‘true sale’ criterion is met in respect of those SPVs so that the debt instruments issued by the second SPV are directly or indirectly backed by the original pool of assets and all cash flows from the cash-flow generating assets are transferred from the first to the second SPV.</t>
  </si>
  <si>
    <t>The cash-flow generating assets shall not consist, in whole or in part, actually or potentially, of credit-linked notes, swaps or other derivatives instruments, synthetic securities or similar claims. This restriction shall not encompass swaps used in ABS transactions strictly for hedging purposes.</t>
  </si>
  <si>
    <t>1. General information</t>
  </si>
  <si>
    <t>2. Coupon</t>
  </si>
  <si>
    <t>3. Listing</t>
  </si>
  <si>
    <t>4. Loan Level Data</t>
  </si>
  <si>
    <t>6. Ratings</t>
  </si>
  <si>
    <t>10.2</t>
  </si>
  <si>
    <t>10.3</t>
  </si>
  <si>
    <t>12.2</t>
  </si>
  <si>
    <t>12.3</t>
  </si>
  <si>
    <t>12.4</t>
  </si>
  <si>
    <t>12.5</t>
  </si>
  <si>
    <t>12.6</t>
  </si>
  <si>
    <t>12.7</t>
  </si>
  <si>
    <t>2.5</t>
  </si>
  <si>
    <t>2.6</t>
  </si>
  <si>
    <t>7.3</t>
  </si>
  <si>
    <t>7.4</t>
  </si>
  <si>
    <t>7.5</t>
  </si>
  <si>
    <t>7.6</t>
  </si>
  <si>
    <r>
      <t xml:space="preserve">Please identify </t>
    </r>
    <r>
      <rPr>
        <i/>
        <u/>
        <sz val="10"/>
        <rFont val="Arial"/>
        <family val="2"/>
      </rPr>
      <t>each</t>
    </r>
    <r>
      <rPr>
        <i/>
        <sz val="10"/>
        <rFont val="Arial"/>
        <family val="2"/>
      </rPr>
      <t xml:space="preserve"> of the following additional elements</t>
    </r>
  </si>
  <si>
    <t>Y/N</t>
  </si>
  <si>
    <t>PLEASE SPECIFY WHERE THIS IS EVIDENCED 
(reference source, paragraph and page number)</t>
  </si>
  <si>
    <t>Information on Originator(s)/Seller(s)</t>
  </si>
  <si>
    <t>Originator/Seller Name</t>
  </si>
  <si>
    <t>Originator/Seller certified code LEI</t>
  </si>
  <si>
    <t>Originator/Seller Code (corresponding to above Code type)</t>
  </si>
  <si>
    <t>Information on Issuer Account Bank(s)</t>
  </si>
  <si>
    <t>Issuer jurisdiction of incorporation</t>
  </si>
  <si>
    <t>8. Liquidity Support</t>
  </si>
  <si>
    <t>9. Transaction Structure</t>
  </si>
  <si>
    <t>10. Eligibility of Cash-Flow generating assets</t>
  </si>
  <si>
    <t>11. Non-Subordination</t>
  </si>
  <si>
    <t>12. Elements of the Structure</t>
  </si>
  <si>
    <t>13. Place of Issue</t>
  </si>
  <si>
    <t>14. Settlement Procedures</t>
  </si>
  <si>
    <t>15. Acceptance of ABS under Temporary Measures</t>
  </si>
  <si>
    <t>Tranches included in the eligibility application (Only Class A)</t>
  </si>
  <si>
    <t>Date of New Issue Report/Rating Report</t>
  </si>
  <si>
    <t>(i)</t>
  </si>
  <si>
    <t>(j)</t>
  </si>
  <si>
    <t>The obligors and the creditors of the cash-flow generating assets shall be incorporated, or, if they are natural persons, shall be resident in the EEA. Obligors who are natural persons must have been resident in the EEA at the time the cash-flow generating assets were originated. Any related security shall be located in the EEA and the law governing the cash-flow generating assets shall be the law of an EEA country.</t>
  </si>
  <si>
    <t>7.7</t>
  </si>
  <si>
    <t>Information on Security Trustee</t>
  </si>
  <si>
    <t>Security Trustee Name</t>
  </si>
  <si>
    <t>Security Trustee certified code LEI</t>
  </si>
  <si>
    <t>Security Trustee 1</t>
  </si>
  <si>
    <t>Liquidity Support Provider 1</t>
  </si>
  <si>
    <t>Liquidity Support Provider 2</t>
  </si>
  <si>
    <t>Security Trustee 2</t>
  </si>
  <si>
    <t>Information on Intermediaries</t>
  </si>
  <si>
    <t>Intermediary Name</t>
  </si>
  <si>
    <t>Intermediary certified code LEI</t>
  </si>
  <si>
    <t>Intermediary 1</t>
  </si>
  <si>
    <t>Intermediary 2</t>
  </si>
  <si>
    <t>7.8</t>
  </si>
  <si>
    <t>Warehouse Name</t>
  </si>
  <si>
    <t>Warehouse certified code LEI</t>
  </si>
  <si>
    <t>Information on Warehousing</t>
  </si>
  <si>
    <t>Warehouse 1</t>
  </si>
  <si>
    <t>Warehouse  2</t>
  </si>
  <si>
    <t>7.9</t>
  </si>
  <si>
    <t>Company Name</t>
  </si>
  <si>
    <t>Parent Bank Name</t>
  </si>
  <si>
    <t>Parent Bank certified code LEI</t>
  </si>
  <si>
    <t>Parent Bank Code (corresponding to above Code type)</t>
  </si>
  <si>
    <t>Parent of Issuer Account Bank 1</t>
  </si>
  <si>
    <t>DD/MM/YYYY</t>
  </si>
  <si>
    <t>In case the pool is not static, end date of the revolving/ramp-up period</t>
  </si>
  <si>
    <t>Tranche 3</t>
  </si>
  <si>
    <t>Tranche 4</t>
  </si>
  <si>
    <t>Tranche 5…</t>
  </si>
  <si>
    <t>Originator 3</t>
  </si>
  <si>
    <t>Originator 4</t>
  </si>
  <si>
    <t>Servicer 4</t>
  </si>
  <si>
    <t>Issuer Account Bank 4</t>
  </si>
  <si>
    <t>IRS Provider 4</t>
  </si>
  <si>
    <t>FXS Provider 4</t>
  </si>
  <si>
    <t>Liquidity Support Provider 4</t>
  </si>
  <si>
    <t>Security Trustee 4</t>
  </si>
  <si>
    <t>Intermediary 4</t>
  </si>
  <si>
    <t>Warehouse  4</t>
  </si>
  <si>
    <t>Servicer 3</t>
  </si>
  <si>
    <t>Issuer Account Bank 3</t>
  </si>
  <si>
    <t>IRS Provider 3</t>
  </si>
  <si>
    <t>FXS Provider 3</t>
  </si>
  <si>
    <t>Liquidity Support Provider 3</t>
  </si>
  <si>
    <t>Security Trustee 3</t>
  </si>
  <si>
    <t>Intermediary 3</t>
  </si>
  <si>
    <t>Warehouse  3</t>
  </si>
  <si>
    <t>Originator 5 ...</t>
  </si>
  <si>
    <t>Servicer 5 ...</t>
  </si>
  <si>
    <t>Issuer Account Bank 5 ...</t>
  </si>
  <si>
    <t>IRS Provider 5 ...</t>
  </si>
  <si>
    <t>FXS Provider 5 ...</t>
  </si>
  <si>
    <t>Liquidity Support Provider 5 ...</t>
  </si>
  <si>
    <t>Security Trustee 5 ...</t>
  </si>
  <si>
    <t>Intermediary 5 ...</t>
  </si>
  <si>
    <t>Warehouse 5 ...</t>
  </si>
  <si>
    <t>5. Information on Tranches (please use one column per Tranche and add more columns after column "N" if needed)</t>
  </si>
  <si>
    <t>Parent of Issuer Account Bank 2</t>
  </si>
  <si>
    <t>Parent of Issuer Account Bank 3</t>
  </si>
  <si>
    <t>Parent of Issuer Account Bank 4</t>
  </si>
  <si>
    <t>Parent of Issuer Account Bank 5 …</t>
  </si>
  <si>
    <t>Please provide the source and page for the diagram of the transaction</t>
  </si>
  <si>
    <t xml:space="preserve">The cash-flow generating assets backing the asset-backed securities must fulfil the requirements (a) to (g). </t>
  </si>
  <si>
    <t>Please specify if cash reserves are funded by proceeds of subordinated tranches.</t>
  </si>
  <si>
    <t>Any intermediary, and its jurisdiction of incorporation</t>
  </si>
  <si>
    <t>Each of the jurisdictions of incorporation/residence of the obligors of the cash-flow generating assets</t>
  </si>
  <si>
    <r>
      <t xml:space="preserve">Each of the legal instruments required to effect the "acquisition" (e.g. sale agreement) </t>
    </r>
    <r>
      <rPr>
        <u/>
        <sz val="10"/>
        <rFont val="Arial"/>
        <family val="2"/>
      </rPr>
      <t xml:space="preserve">and </t>
    </r>
    <r>
      <rPr>
        <sz val="10"/>
        <rFont val="Arial"/>
        <family val="2"/>
      </rPr>
      <t>"transfer" (e.g. transfer certificates) of the cash-flow generating assets, and their respective governing laws</t>
    </r>
  </si>
  <si>
    <t>Each of the (i) legal instruments granting security interests in all of the SPV’s and any intermediary’s assets, including, but not limited to, the cash-flow generating assets, in favour of the fiduciary for the benefit of, inter alia, the noteholders, and (ii) their respective governing laws</t>
  </si>
  <si>
    <t>ABS Parameters</t>
  </si>
  <si>
    <t>ISIN</t>
  </si>
  <si>
    <t>LLD Quality Code</t>
  </si>
  <si>
    <t>Date of Last Loan Level Data</t>
  </si>
  <si>
    <t>First Surveillance Publication Date</t>
  </si>
  <si>
    <t>Second Surveillance Publication Date</t>
  </si>
  <si>
    <t>Date of Last Coupon</t>
  </si>
  <si>
    <t>Asset Backed Security Type</t>
  </si>
  <si>
    <t>Loan Level Data</t>
  </si>
  <si>
    <t>Outright Purchase</t>
  </si>
  <si>
    <t>Originators</t>
  </si>
  <si>
    <t>Originator Code Type</t>
  </si>
  <si>
    <t>Originator Code</t>
  </si>
  <si>
    <t>Originator Name</t>
  </si>
  <si>
    <t>Originator LEI</t>
  </si>
  <si>
    <t>Originator Role</t>
  </si>
  <si>
    <t>Originator Residence</t>
  </si>
  <si>
    <t>Servicers</t>
  </si>
  <si>
    <t>Servicers Code Type</t>
  </si>
  <si>
    <t>Servicer Code</t>
  </si>
  <si>
    <t>Servicer LEI</t>
  </si>
  <si>
    <t>Servicer Role</t>
  </si>
  <si>
    <t>Servicer Residence</t>
  </si>
  <si>
    <t>Issuer Account Banks</t>
  </si>
  <si>
    <t>Account Bank Code Type</t>
  </si>
  <si>
    <t>Account Bank Code</t>
  </si>
  <si>
    <t>Account Bank LEI</t>
  </si>
  <si>
    <t>Account Bank Residence</t>
  </si>
  <si>
    <t>Reserve Fund Threshold Exceeded</t>
  </si>
  <si>
    <t>IRS Providers</t>
  </si>
  <si>
    <t>IRS-Providers Code Type</t>
  </si>
  <si>
    <t>IRS-Providers Code</t>
  </si>
  <si>
    <t>IRS-Providers Name</t>
  </si>
  <si>
    <t>IRS-Providers LEI</t>
  </si>
  <si>
    <t>IRS-Providers Residence</t>
  </si>
  <si>
    <t>Forex Counterparties</t>
  </si>
  <si>
    <t>FXS-Counterparties Code Type</t>
  </si>
  <si>
    <t>FXS-Counterparties Code</t>
  </si>
  <si>
    <t>FXS-Counterparties Name</t>
  </si>
  <si>
    <t>FXS-Counterparties LEI</t>
  </si>
  <si>
    <t>FXS-Counterparties Residence</t>
  </si>
  <si>
    <t>Liquidity Support Providers</t>
  </si>
  <si>
    <t>LS-Providers Code Type</t>
  </si>
  <si>
    <t>LS-Providers Code</t>
  </si>
  <si>
    <t>LS-Providers Name</t>
  </si>
  <si>
    <t>LS-Providers LEI</t>
  </si>
  <si>
    <t>LS-Providers Residence</t>
  </si>
  <si>
    <t>DATASET TO BE UPLOADED TO MAEVA</t>
  </si>
  <si>
    <t>Green cells: Manual input</t>
  </si>
  <si>
    <t>Issuance date of the securitiy</t>
  </si>
  <si>
    <t>Actor Code Type</t>
  </si>
  <si>
    <t>Backup</t>
  </si>
  <si>
    <t>AVID</t>
  </si>
  <si>
    <t>Originator/Seller of an ABS transaction</t>
  </si>
  <si>
    <t>Facilitator</t>
  </si>
  <si>
    <t>Main</t>
  </si>
  <si>
    <t>Other</t>
  </si>
  <si>
    <t>Consumer car loans</t>
  </si>
  <si>
    <t>RIAD</t>
  </si>
  <si>
    <t>Consumer receivables other than credit cards and car loans</t>
  </si>
  <si>
    <t>Credit Card receivables</t>
  </si>
  <si>
    <t>Leasing contract receivables</t>
  </si>
  <si>
    <t>Residential Mortgage-Backed Securities</t>
  </si>
  <si>
    <t>Small and Medium Enterprise Collateralised Loan Obligations</t>
  </si>
  <si>
    <t>In case of "Other" please specify</t>
  </si>
  <si>
    <t>Drop-down lists:</t>
  </si>
  <si>
    <t xml:space="preserve">Please provide a brief description of the transaction structure. </t>
  </si>
  <si>
    <t>Is the debt instrument deposited/registered (issued) in the EEA with a central bank or with a central securities depository (CSD) which fulfils the minimum standards established by the ECB?</t>
  </si>
  <si>
    <t>Please describe the back-up servicing provisions</t>
  </si>
  <si>
    <t>By stating "Y" you are hereby confirming that this transaction fully complies with the eligibility requirements listed below.</t>
  </si>
  <si>
    <t xml:space="preserve">In respect of the assets: </t>
  </si>
  <si>
    <t>Their respective jurisdictions</t>
  </si>
  <si>
    <t>Each of the laws governing the legal instruments constituting each of the cash-flow generating assets</t>
  </si>
  <si>
    <t>http://www.ecb.europa.eu/ecb/legal/1002/1014/html/index-tabs.en.html#t1</t>
  </si>
  <si>
    <t>https://www.ecb.europa.eu/paym/html/midMFID.en.html</t>
  </si>
  <si>
    <t>https://www.avoxdata.com/portal/entity-search</t>
  </si>
  <si>
    <t>https://www.gleif.org</t>
  </si>
  <si>
    <t>https://www.ecb.europa.eu/paym/html/midEA.en.html</t>
  </si>
  <si>
    <t>https://www.esma.europa.eu/policy-activities/securitisation</t>
  </si>
  <si>
    <t>Eligibility of an individual asset for Eurosystem operations:</t>
  </si>
  <si>
    <t>Ratings provided at issuance by:</t>
  </si>
  <si>
    <t>Information on Servicer(s), Backup Servicer(s), Backup Servicer Facilitator(s)</t>
  </si>
  <si>
    <t>ABSs eligible under the Temporary Framework must comply with additional eligibility criteria.   These ABSs do not satisfy the rating requirements established by the General Framework (i.e. have second best rating below A- but superior or equal to BBB-)</t>
  </si>
  <si>
    <t>ECB Score</t>
  </si>
  <si>
    <t>A1</t>
  </si>
  <si>
    <t>A2</t>
  </si>
  <si>
    <t>A3</t>
  </si>
  <si>
    <t>Servicer Role; Please select</t>
  </si>
  <si>
    <t>Aaa</t>
  </si>
  <si>
    <t>AAA</t>
  </si>
  <si>
    <t>Aa1</t>
  </si>
  <si>
    <t>AA+</t>
  </si>
  <si>
    <t>AAH</t>
  </si>
  <si>
    <t>Aa2</t>
  </si>
  <si>
    <t>AA</t>
  </si>
  <si>
    <t>Aa3</t>
  </si>
  <si>
    <t>AA-</t>
  </si>
  <si>
    <t>AAL</t>
  </si>
  <si>
    <t>A+</t>
  </si>
  <si>
    <t>AH</t>
  </si>
  <si>
    <t>A</t>
  </si>
  <si>
    <t>A-</t>
  </si>
  <si>
    <t>AL</t>
  </si>
  <si>
    <t>Baa1</t>
  </si>
  <si>
    <t>BBB+</t>
  </si>
  <si>
    <t>BBBH</t>
  </si>
  <si>
    <t>Baa2</t>
  </si>
  <si>
    <t>BBB</t>
  </si>
  <si>
    <t>Baa3</t>
  </si>
  <si>
    <t>BBB-</t>
  </si>
  <si>
    <t>BBBL</t>
  </si>
  <si>
    <t>Deal identifier</t>
  </si>
  <si>
    <t>ECB templates</t>
  </si>
  <si>
    <t>ESMA templates</t>
  </si>
  <si>
    <t>Issuer Legal Entity Identifier - LEI Code</t>
  </si>
  <si>
    <t xml:space="preserve">References </t>
  </si>
  <si>
    <t>Corresponding Web links</t>
  </si>
  <si>
    <r>
      <t xml:space="preserve">Class/Tranche </t>
    </r>
    <r>
      <rPr>
        <i/>
        <sz val="10"/>
        <rFont val="Arial"/>
        <family val="2"/>
      </rPr>
      <t>(only Class A  e.g. A, A1, A2...)</t>
    </r>
  </si>
  <si>
    <r>
      <t xml:space="preserve">Coupon Frequency </t>
    </r>
    <r>
      <rPr>
        <i/>
        <sz val="10"/>
        <rFont val="Arial"/>
        <family val="2"/>
      </rPr>
      <t>(e.g Monthly, Quarterly, Semianually, Annually)</t>
    </r>
  </si>
  <si>
    <r>
      <t>Serie</t>
    </r>
    <r>
      <rPr>
        <i/>
        <sz val="10"/>
        <rFont val="Arial"/>
        <family val="2"/>
      </rPr>
      <t xml:space="preserve"> (e.g 2020-1)</t>
    </r>
  </si>
  <si>
    <r>
      <t>Originator/Seller Code</t>
    </r>
    <r>
      <rPr>
        <i/>
        <sz val="10"/>
        <rFont val="Arial"/>
        <family val="2"/>
      </rPr>
      <t xml:space="preserve"> (corresponding to above Code type)</t>
    </r>
  </si>
  <si>
    <r>
      <t xml:space="preserve">Servicer Code </t>
    </r>
    <r>
      <rPr>
        <i/>
        <sz val="10"/>
        <rFont val="Arial"/>
        <family val="2"/>
      </rPr>
      <t>(corresponding to above Code type)</t>
    </r>
  </si>
  <si>
    <r>
      <t xml:space="preserve">Account Bank Code </t>
    </r>
    <r>
      <rPr>
        <i/>
        <sz val="10"/>
        <rFont val="Arial"/>
        <family val="2"/>
      </rPr>
      <t>(corresponding to above Code type)</t>
    </r>
  </si>
  <si>
    <r>
      <t xml:space="preserve">Parent Bank Code </t>
    </r>
    <r>
      <rPr>
        <i/>
        <sz val="10"/>
        <rFont val="Arial"/>
        <family val="2"/>
      </rPr>
      <t>(corresponding to above Code type)</t>
    </r>
  </si>
  <si>
    <r>
      <t>IRS Code</t>
    </r>
    <r>
      <rPr>
        <i/>
        <sz val="10"/>
        <rFont val="Arial"/>
        <family val="2"/>
      </rPr>
      <t xml:space="preserve"> (corresponding to above Code type)</t>
    </r>
  </si>
  <si>
    <r>
      <t>Liquidity support provider Code</t>
    </r>
    <r>
      <rPr>
        <i/>
        <sz val="10"/>
        <rFont val="Arial"/>
        <family val="2"/>
      </rPr>
      <t xml:space="preserve"> (corresponding to above Code type)</t>
    </r>
  </si>
  <si>
    <t>Should the Issuer Account Bank have status Branch, then please enter the information of its Parent.</t>
  </si>
  <si>
    <t>Information on Interest Rate Swap (IRS) counterparty(ies)</t>
  </si>
  <si>
    <t>Information on Foreign Exchange Swap (FXS) counterparty(ies)</t>
  </si>
  <si>
    <t>Information on Liquidity Support provider(s), if conditions of GD Article 142 (2) and (3) are met.</t>
  </si>
  <si>
    <t>ESMA Automobile</t>
  </si>
  <si>
    <t>ESMA Consumer</t>
  </si>
  <si>
    <t>ESMA Leasing</t>
  </si>
  <si>
    <t>ESMA Residential Real Estate</t>
  </si>
  <si>
    <t>ESMA Corporate</t>
  </si>
  <si>
    <t>ESMA Credit Cards</t>
  </si>
  <si>
    <t>ESMA Score</t>
  </si>
  <si>
    <t>Currency</t>
  </si>
  <si>
    <t>EUR</t>
  </si>
  <si>
    <t>GBP</t>
  </si>
  <si>
    <t>CHF</t>
  </si>
  <si>
    <t>USD</t>
  </si>
  <si>
    <t>Country</t>
  </si>
  <si>
    <t>BE - Belgium</t>
  </si>
  <si>
    <t>Monthly</t>
  </si>
  <si>
    <t>Quarterly</t>
  </si>
  <si>
    <t>Semi-annually</t>
  </si>
  <si>
    <t>Annual</t>
  </si>
  <si>
    <t>Coupon rate</t>
  </si>
  <si>
    <t>LU - Luxembourg</t>
  </si>
  <si>
    <t>NL - Netherlands (the)</t>
  </si>
  <si>
    <t>IE - Ireland</t>
  </si>
  <si>
    <t>IT - Italy</t>
  </si>
  <si>
    <t>FR - France</t>
  </si>
  <si>
    <t>DE - Germany</t>
  </si>
  <si>
    <t>ES - Spain</t>
  </si>
  <si>
    <t>US - United States</t>
  </si>
  <si>
    <t>GB - United Kingdom</t>
  </si>
  <si>
    <t>A4</t>
  </si>
  <si>
    <t>B1</t>
  </si>
  <si>
    <t>B2</t>
  </si>
  <si>
    <t>B3</t>
  </si>
  <si>
    <t>B4</t>
  </si>
  <si>
    <t>C1</t>
  </si>
  <si>
    <t>C2</t>
  </si>
  <si>
    <t>C3</t>
  </si>
  <si>
    <t>C4</t>
  </si>
  <si>
    <t>D1</t>
  </si>
  <si>
    <t>D2</t>
  </si>
  <si>
    <t>D3</t>
  </si>
  <si>
    <t>D4</t>
  </si>
  <si>
    <t>https://www.ecb.europa.eu/press/pr/date/2021/html/ecb.pr210628~ab8aa2e3e1.en.html</t>
  </si>
  <si>
    <t>Main/Backup</t>
  </si>
  <si>
    <r>
      <t xml:space="preserve">Servicer Role; </t>
    </r>
    <r>
      <rPr>
        <i/>
        <sz val="10"/>
        <color theme="0" tint="-0.499984740745262"/>
        <rFont val="Arial"/>
        <family val="2"/>
      </rPr>
      <t>Please select</t>
    </r>
  </si>
  <si>
    <t>10.4</t>
  </si>
  <si>
    <t>Originator/Seller jurisdiction of incorporation (e.g DE, IT, FR...); Please select</t>
  </si>
  <si>
    <t>Servicer jurisdiction of incorporation (e.g DE, IT, FR...); Please select</t>
  </si>
  <si>
    <t>Account Bank jurisdiction of incorporation (e.g DE, IT, FR...); Please select</t>
  </si>
  <si>
    <t>Parent Bank jurisdiction of incorporation (e.g DE, IT, FR...); Please select</t>
  </si>
  <si>
    <t>IRS jurisdiction of incorporation (e.g DE, IT, FR...); Please select</t>
  </si>
  <si>
    <t>FXS jurisdiction of incorporation (e.g DE, IT, FR...); Please select</t>
  </si>
  <si>
    <t>Liquidity support provider jurisdiction of incorporation (e.g DE, IT, FR...); Please select</t>
  </si>
  <si>
    <t>Is this a 'retained' issuance?</t>
  </si>
  <si>
    <r>
      <rPr>
        <i/>
        <sz val="10"/>
        <rFont val="Arial"/>
        <family val="2"/>
      </rPr>
      <t xml:space="preserve">Regular surveillance reports published by the accepted ECAIs are required for asset-backed securities. The publication of these reports shall take place no later than four weeks after the coupon payment date of the ABSs. The reference date of these reports shall be the most recent coupon payment date except for ABSs paying the coupon on a monthly basis, in which case the surveillance report shall be published at least quarterly. The surveillance reports shall contain, as a minimum, the key transaction data, e.g. composition of the collateral pool, transaction participants, capital structure, as well as performance data.
</t>
    </r>
    <r>
      <rPr>
        <sz val="10"/>
        <rFont val="Arial"/>
        <family val="2"/>
      </rPr>
      <t xml:space="preserve">Has a date been agreed with the rating agencies to produce these surveillance reports? If yes, please indicate this date. </t>
    </r>
  </si>
  <si>
    <t xml:space="preserve">If there is more than one prior transfer, or a single transfer governed by several transfer documents, please specify each prior transfer in chronological order, the nature of each prior transfer (e.g., pursuant to contract, securitisation law, operation of law, etc.), each party to the prior transfer, their respective capacities and jurisdictions of incorporation, the relevant legal instruments and, if applicable, the laws effecting each prior transfer. </t>
  </si>
  <si>
    <t>If applicable:</t>
  </si>
  <si>
    <t>Liquidity provision agreements</t>
  </si>
  <si>
    <t>Servicing agreements</t>
  </si>
  <si>
    <r>
      <t xml:space="preserve">Securitisation Identifier </t>
    </r>
    <r>
      <rPr>
        <i/>
        <sz val="10"/>
        <rFont val="Arial"/>
        <family val="2"/>
      </rPr>
      <t>(27 digits)</t>
    </r>
  </si>
  <si>
    <r>
      <t xml:space="preserve">Code from Securitisation Repository </t>
    </r>
    <r>
      <rPr>
        <i/>
        <sz val="10"/>
        <rFont val="Arial"/>
        <family val="2"/>
      </rPr>
      <t>(e.g. AUTDE +15 digits)</t>
    </r>
  </si>
  <si>
    <t>ESMA Loan Level Data templates:</t>
  </si>
  <si>
    <t>Standard&amp;Poor's</t>
  </si>
  <si>
    <t>DBRS Morningstar</t>
  </si>
  <si>
    <r>
      <t xml:space="preserve">Prior transfers of the cash flow generating assets ('look-through' approach) (if applicable)
</t>
    </r>
    <r>
      <rPr>
        <i/>
        <sz val="10"/>
        <rFont val="Arial"/>
        <family val="2"/>
      </rPr>
      <t>Applies only to ABSs with transfers that ocurred prior to the securitisation phase</t>
    </r>
  </si>
  <si>
    <t>The debt instrument must be transferable in book-entry form. It must be held and settled in the euro area through an account with the Eurosystem or with a Securities Settlement System (SSS) that fulfils the standards established by the ECB, so that perfection and realisation are subject to the law of a euro area country. If the CSD where the asset is issued and the SSS where it is held are not identical, then the two institutions have to be connected by a link approved by the ECB.</t>
  </si>
  <si>
    <t>Final Prospectus /Offering Circular. In case of a Programme, Base Prospectus and Final Terms</t>
  </si>
  <si>
    <t>Confirmation of listing on the Luxembourg Stock Exchange</t>
  </si>
  <si>
    <t>Rating letters from the rating agencies</t>
  </si>
  <si>
    <t>Rating agencies' new-issue reports</t>
  </si>
  <si>
    <t>Legal opinion(s) confirming true sale of the cash-flow generating assets from the originator/intermediary to the special purpose vehicle under the law of an EU Member State</t>
  </si>
  <si>
    <t>Receivables purchase agreement/Transfer agreement</t>
  </si>
  <si>
    <t>For transactions submitted later than 3 months after the date of issuance of the asset-backed securities (if a coupon has been paid), a copy of the most recent rating agency surveillance report and investor report is required</t>
  </si>
  <si>
    <t>Mandatory documentation:</t>
  </si>
  <si>
    <t>A tranche or sub-tranche shall be considered to be non-subordinated to other tranches or sub-tranches of the same issue if, in accordance with the post-enforcement priority of payments, and if applicable, the post-acceleration priority of payments as set out in the prospectus, no other tranche or sub-tranche shall be given priority over that tranche or sub-tranche in respect of receiving payment, i.e. principal and interest, and thereby such tranche or sub-tranche shall be last in incurring losses among the different tranches or sub-tranches.</t>
  </si>
  <si>
    <t>Are tranches or sub-tranches included in the eligibility application subordinated to other tranches of the same issue over the lifetime of the ABS?</t>
  </si>
  <si>
    <t xml:space="preserve">Has all transfer documentation (including but not limited to true sale legal opinions) relating to each prior transfer of cash flow generating assets (i.e. complete chain of title) been provided? </t>
  </si>
  <si>
    <r>
      <t xml:space="preserve">If prior transfers (e.g. prior warehousing, direct or indirect prior acqusitions from other original lenders, etc.) </t>
    </r>
    <r>
      <rPr>
        <b/>
        <i/>
        <sz val="10"/>
        <rFont val="Arial"/>
        <family val="2"/>
      </rPr>
      <t>are not disclosed in the Prospectus or underlying documentation</t>
    </r>
    <r>
      <rPr>
        <sz val="10"/>
        <rFont val="Arial"/>
        <family val="2"/>
      </rPr>
      <t>, then:</t>
    </r>
  </si>
  <si>
    <t>Originator/Seller Code Type (RIAD or AVID unique identifier); Please select</t>
  </si>
  <si>
    <t>Servicer Code Type (RIAD or AVID unique identifier); Please select</t>
  </si>
  <si>
    <t>Account Bank Code Type (RIAD or AVID unique identifier); Please select</t>
  </si>
  <si>
    <t>Parent Bank Code Type (RIAD or AVID unique identifier); Please select</t>
  </si>
  <si>
    <t>IRS Code Type (RIAD or AVID unique identifier); Please select</t>
  </si>
  <si>
    <t>FXS Code Type (RIAD or AVID unique identifier); Please select</t>
  </si>
  <si>
    <t>Liquidity support provider Code Type (RIAD or AVID unique identifier); Please select</t>
  </si>
  <si>
    <t>General Framework (abbr. GD) - Guideline (EU) 2015/510 on the implementation of the Eurosystem monetary policy framework (ECB/2014/60) as amended:</t>
  </si>
  <si>
    <t>Y - Yes</t>
  </si>
  <si>
    <t>N - No</t>
  </si>
  <si>
    <t>5.3</t>
  </si>
  <si>
    <t>5.4</t>
  </si>
  <si>
    <t>5.5</t>
  </si>
  <si>
    <t>5.6</t>
  </si>
  <si>
    <t>6.2</t>
  </si>
  <si>
    <t>Legal Maturity Date</t>
  </si>
  <si>
    <t>Current rating (please select)</t>
  </si>
  <si>
    <t>Securitisation Identifier</t>
  </si>
  <si>
    <t>Repository</t>
  </si>
  <si>
    <t>First Coupon Date</t>
  </si>
  <si>
    <t>End Date Revolving Period</t>
  </si>
  <si>
    <t>Expected Issuance Amount (in million)</t>
  </si>
  <si>
    <r>
      <t xml:space="preserve">Has the ABS been already re-structured? </t>
    </r>
    <r>
      <rPr>
        <i/>
        <sz val="10"/>
        <color theme="0" tint="-0.499984740745262"/>
        <rFont val="Arial"/>
        <family val="2"/>
      </rPr>
      <t>Please select</t>
    </r>
  </si>
  <si>
    <r>
      <t>Would the coupon structure allow for negative cash flows?</t>
    </r>
    <r>
      <rPr>
        <i/>
        <sz val="10"/>
        <rFont val="Arial"/>
        <family val="2"/>
      </rPr>
      <t xml:space="preserve"> </t>
    </r>
    <r>
      <rPr>
        <i/>
        <sz val="10"/>
        <color theme="0" tint="-0.499984740745262"/>
        <rFont val="Arial"/>
        <family val="2"/>
      </rPr>
      <t>Please select</t>
    </r>
  </si>
  <si>
    <r>
      <t xml:space="preserve">Coupon rate type </t>
    </r>
    <r>
      <rPr>
        <i/>
        <sz val="10"/>
        <rFont val="Arial"/>
        <family val="2"/>
      </rPr>
      <t>(e.g zero, fixed, floating, inflation linked)</t>
    </r>
  </si>
  <si>
    <r>
      <t xml:space="preserve">Originator/Seller Code Type </t>
    </r>
    <r>
      <rPr>
        <i/>
        <sz val="10"/>
        <rFont val="Arial"/>
        <family val="2"/>
      </rPr>
      <t xml:space="preserve">(RIAD or AVID unique identifier); </t>
    </r>
    <r>
      <rPr>
        <i/>
        <sz val="10"/>
        <color theme="0" tint="-0.34998626667073579"/>
        <rFont val="Arial"/>
        <family val="2"/>
      </rPr>
      <t>Please select</t>
    </r>
  </si>
  <si>
    <r>
      <t xml:space="preserve">Originator/Seller jurisdiction of incorporation </t>
    </r>
    <r>
      <rPr>
        <i/>
        <sz val="10"/>
        <rFont val="Arial"/>
        <family val="2"/>
      </rPr>
      <t xml:space="preserve">(e.g DE, IT, FR...); </t>
    </r>
    <r>
      <rPr>
        <i/>
        <sz val="10"/>
        <color theme="0" tint="-0.34998626667073579"/>
        <rFont val="Arial"/>
        <family val="2"/>
      </rPr>
      <t>Please select</t>
    </r>
  </si>
  <si>
    <r>
      <t xml:space="preserve">Servicer jurisdiction of incorporation </t>
    </r>
    <r>
      <rPr>
        <i/>
        <sz val="10"/>
        <rFont val="Arial"/>
        <family val="2"/>
      </rPr>
      <t xml:space="preserve">(e.g DE, IT, FR...); </t>
    </r>
    <r>
      <rPr>
        <i/>
        <sz val="10"/>
        <color theme="0" tint="-0.34998626667073579"/>
        <rFont val="Arial"/>
        <family val="2"/>
      </rPr>
      <t>Please select</t>
    </r>
  </si>
  <si>
    <r>
      <t xml:space="preserve">Account Bank jurisdiction of incorporation </t>
    </r>
    <r>
      <rPr>
        <i/>
        <sz val="10"/>
        <rFont val="Arial"/>
        <family val="2"/>
      </rPr>
      <t xml:space="preserve">(e.g DE, IT, FR...); </t>
    </r>
    <r>
      <rPr>
        <i/>
        <sz val="10"/>
        <color theme="0" tint="-0.34998626667073579"/>
        <rFont val="Arial"/>
        <family val="2"/>
      </rPr>
      <t>Please select</t>
    </r>
  </si>
  <si>
    <r>
      <t xml:space="preserve">Parent Bank jurisdiction of incorporation </t>
    </r>
    <r>
      <rPr>
        <i/>
        <sz val="10"/>
        <rFont val="Arial"/>
        <family val="2"/>
      </rPr>
      <t xml:space="preserve">(e.g DE, IT, FR...); </t>
    </r>
    <r>
      <rPr>
        <i/>
        <sz val="10"/>
        <color theme="0" tint="-0.34998626667073579"/>
        <rFont val="Arial"/>
        <family val="2"/>
      </rPr>
      <t>Please select</t>
    </r>
  </si>
  <si>
    <r>
      <t xml:space="preserve">IRS jurisdiction of incorporation (e.g DE, IT, FR...); </t>
    </r>
    <r>
      <rPr>
        <sz val="10"/>
        <color theme="0" tint="-0.34998626667073579"/>
        <rFont val="Arial"/>
        <family val="2"/>
      </rPr>
      <t>Please select</t>
    </r>
  </si>
  <si>
    <r>
      <t>FXS jurisdiction of incorporation</t>
    </r>
    <r>
      <rPr>
        <i/>
        <sz val="10"/>
        <rFont val="Arial"/>
        <family val="2"/>
      </rPr>
      <t xml:space="preserve"> (e.g DE, IT, FR...); </t>
    </r>
    <r>
      <rPr>
        <i/>
        <sz val="10"/>
        <color theme="0" tint="-0.34998626667073579"/>
        <rFont val="Arial"/>
        <family val="2"/>
      </rPr>
      <t>Please select</t>
    </r>
  </si>
  <si>
    <r>
      <t xml:space="preserve">Liquidity support provider jurisdiction of incorporation </t>
    </r>
    <r>
      <rPr>
        <i/>
        <sz val="10"/>
        <rFont val="Arial"/>
        <family val="2"/>
      </rPr>
      <t xml:space="preserve">(e.g DE, IT, FR...); </t>
    </r>
    <r>
      <rPr>
        <i/>
        <sz val="10"/>
        <color theme="0" tint="-0.34998626667073579"/>
        <rFont val="Arial"/>
        <family val="2"/>
      </rPr>
      <t>Please select</t>
    </r>
  </si>
  <si>
    <r>
      <t xml:space="preserve">Servicer Code Type </t>
    </r>
    <r>
      <rPr>
        <i/>
        <sz val="10"/>
        <rFont val="Arial"/>
        <family val="2"/>
      </rPr>
      <t xml:space="preserve">(RIAD or AVID unique identifier); </t>
    </r>
    <r>
      <rPr>
        <i/>
        <sz val="10"/>
        <color theme="0" tint="-0.34998626667073579"/>
        <rFont val="Arial"/>
        <family val="2"/>
      </rPr>
      <t>Please select</t>
    </r>
  </si>
  <si>
    <r>
      <t xml:space="preserve">Parent Bank Code Type </t>
    </r>
    <r>
      <rPr>
        <i/>
        <sz val="10"/>
        <rFont val="Arial"/>
        <family val="2"/>
      </rPr>
      <t xml:space="preserve">(RIAD or AVID unique identifier); </t>
    </r>
    <r>
      <rPr>
        <i/>
        <sz val="10"/>
        <color theme="0" tint="-0.34998626667073579"/>
        <rFont val="Arial"/>
        <family val="2"/>
      </rPr>
      <t>Please select</t>
    </r>
  </si>
  <si>
    <r>
      <t xml:space="preserve">Account Bank Code Type </t>
    </r>
    <r>
      <rPr>
        <i/>
        <sz val="10"/>
        <rFont val="Arial"/>
        <family val="2"/>
      </rPr>
      <t xml:space="preserve">(RIAD or AVID unique identifier); </t>
    </r>
    <r>
      <rPr>
        <i/>
        <sz val="10"/>
        <color theme="0" tint="-0.34998626667073579"/>
        <rFont val="Arial"/>
        <family val="2"/>
      </rPr>
      <t>Please select</t>
    </r>
  </si>
  <si>
    <r>
      <t>IRS Code Type</t>
    </r>
    <r>
      <rPr>
        <i/>
        <sz val="10"/>
        <rFont val="Arial"/>
        <family val="2"/>
      </rPr>
      <t xml:space="preserve"> (RIAD or AVID unique identifier); </t>
    </r>
    <r>
      <rPr>
        <i/>
        <sz val="10"/>
        <color theme="0" tint="-0.34998626667073579"/>
        <rFont val="Arial"/>
        <family val="2"/>
      </rPr>
      <t>Please select</t>
    </r>
  </si>
  <si>
    <r>
      <t xml:space="preserve">FXS Code Type </t>
    </r>
    <r>
      <rPr>
        <i/>
        <sz val="10"/>
        <rFont val="Arial"/>
        <family val="2"/>
      </rPr>
      <t xml:space="preserve">(RIAD or AVID unique identifier); </t>
    </r>
    <r>
      <rPr>
        <i/>
        <sz val="10"/>
        <color theme="0" tint="-0.34998626667073579"/>
        <rFont val="Arial"/>
        <family val="2"/>
      </rPr>
      <t>Please select</t>
    </r>
  </si>
  <si>
    <r>
      <t>Liquidity support provider Code Type</t>
    </r>
    <r>
      <rPr>
        <i/>
        <sz val="10"/>
        <rFont val="Arial"/>
        <family val="2"/>
      </rPr>
      <t xml:space="preserve"> (RIAD or AVID unique identifier)</t>
    </r>
    <r>
      <rPr>
        <sz val="10"/>
        <rFont val="Arial"/>
        <family val="2"/>
      </rPr>
      <t xml:space="preserve">; </t>
    </r>
    <r>
      <rPr>
        <i/>
        <sz val="10"/>
        <color theme="0" tint="-0.34998626667073579"/>
        <rFont val="Arial"/>
        <family val="2"/>
      </rPr>
      <t>Please select</t>
    </r>
  </si>
  <si>
    <r>
      <t xml:space="preserve">The cash-flow generating assets (i.e. identifying each of the types of assets backing the securities, for example, residential mortgages, auto loans, credit card receivables, leasing receivables, </t>
    </r>
    <r>
      <rPr>
        <sz val="10"/>
        <rFont val="Arial"/>
        <family val="2"/>
      </rPr>
      <t>etc.)</t>
    </r>
  </si>
  <si>
    <r>
      <rPr>
        <sz val="10"/>
        <rFont val="Arial"/>
        <family val="2"/>
      </rPr>
      <t xml:space="preserve">Expected amount at end date of the revolving/ramp-up period (in million), </t>
    </r>
    <r>
      <rPr>
        <i/>
        <sz val="10"/>
        <color theme="0" tint="-0.34998626667073579"/>
        <rFont val="Arial"/>
        <family val="2"/>
      </rPr>
      <t>If applicable</t>
    </r>
  </si>
  <si>
    <t>European DataWarehouse</t>
  </si>
  <si>
    <t>Secrep BV</t>
  </si>
  <si>
    <t>16. Credit standards</t>
  </si>
  <si>
    <t>17. Additional Comments</t>
  </si>
  <si>
    <t>18. Supporting documents</t>
  </si>
  <si>
    <t>19. Applicant</t>
  </si>
  <si>
    <t>Do cash-flow generating assets entail full recourse against the obligors?</t>
  </si>
  <si>
    <t>Is the asset pool homogeneous?</t>
  </si>
  <si>
    <t>Initial issuance amount (in million)</t>
  </si>
  <si>
    <t>Current outstanding amount (in million)</t>
  </si>
  <si>
    <r>
      <rPr>
        <b/>
        <sz val="10"/>
        <rFont val="Arial"/>
        <family val="2"/>
      </rPr>
      <t>Homogeneity and composition</t>
    </r>
    <r>
      <rPr>
        <sz val="10"/>
        <rFont val="Arial"/>
        <family val="2"/>
      </rPr>
      <t xml:space="preserve">
</t>
    </r>
    <r>
      <rPr>
        <i/>
        <sz val="10"/>
        <rFont val="Arial"/>
        <family val="2"/>
      </rPr>
      <t>In order to satisfy the loan-level data requirement, the asset pool must comply with Article 73 of the GD with respect to homogeneity and composition of the cash-flow generating assets.</t>
    </r>
  </si>
  <si>
    <r>
      <t xml:space="preserve">Role </t>
    </r>
    <r>
      <rPr>
        <i/>
        <sz val="10"/>
        <rFont val="Arial"/>
        <family val="2"/>
      </rPr>
      <t>(if not the same entities as originator)</t>
    </r>
    <r>
      <rPr>
        <sz val="10"/>
        <rFont val="Arial"/>
        <family val="2"/>
      </rPr>
      <t>;</t>
    </r>
    <r>
      <rPr>
        <i/>
        <sz val="10"/>
        <rFont val="Arial"/>
        <family val="2"/>
      </rPr>
      <t xml:space="preserve"> </t>
    </r>
    <r>
      <rPr>
        <i/>
        <sz val="10"/>
        <color theme="0" tint="-0.499984740745262"/>
        <rFont val="Arial"/>
        <family val="2"/>
      </rPr>
      <t>Please select</t>
    </r>
  </si>
  <si>
    <t>Please include any further comments relating to the transaction</t>
  </si>
  <si>
    <t>Role (if not the same entities as originator); Please select</t>
  </si>
  <si>
    <t>2.4</t>
  </si>
  <si>
    <t>4.2</t>
  </si>
  <si>
    <t>4.3</t>
  </si>
  <si>
    <t>4.4</t>
  </si>
  <si>
    <t>5.7</t>
  </si>
  <si>
    <t>5.8</t>
  </si>
  <si>
    <t>16.1</t>
  </si>
  <si>
    <t>19.1</t>
  </si>
  <si>
    <t>19.2</t>
  </si>
  <si>
    <t>19.3</t>
  </si>
  <si>
    <t>19.4</t>
  </si>
  <si>
    <t>https://editor.eurodw.eu/</t>
  </si>
  <si>
    <t>Servicer certified code LEI</t>
  </si>
  <si>
    <t>7. Counterparties of the ABS (please use one column per counterparty, if needed, add more columns after column "N")</t>
  </si>
  <si>
    <r>
      <t xml:space="preserve">Are they fully in line with Article 77a of the GD? 
</t>
    </r>
    <r>
      <rPr>
        <i/>
        <sz val="10"/>
        <rFont val="Arial"/>
        <family val="2"/>
      </rPr>
      <t>(Any investments of monies standing to the credit of the issuer's or of any intermediary SPV's bank accounts under the transaction documentation shall not consist, in whole or in part, actually or potentially, of tranches of other ABSs, credit-linked notes, swaps or other derivative instruments, synthetic securities or similar claims.)</t>
    </r>
  </si>
  <si>
    <t>Current balance  (in million)</t>
  </si>
  <si>
    <t>Is the pool Static?  (Y/N)</t>
  </si>
  <si>
    <t>Does the debt instrument comply with the above provisions?  (Y/N)</t>
  </si>
  <si>
    <t>Can all the underlying assets be classified as "performing loans" at issuance?  (Y/N)</t>
  </si>
  <si>
    <t>Can "non performing loans" be added to the asset pool over the life of the ABS?  (Y/N)</t>
  </si>
  <si>
    <t>Can the collateral pool include structured, syndicated or leveraged loans at issuance and over time?  (Y/N)</t>
  </si>
  <si>
    <t>Warranty and indemnity documentation</t>
  </si>
  <si>
    <t>For Italian securitisations, documentary evidence of (i) the notice(s) of assignment published in the Official Gazette of the Republic of Italy (Gazzetta Ufficiale) and (ii) the registration(s) of the notice(s) of assignment in the relevant Companies’ Register/Register of Enterprises</t>
  </si>
  <si>
    <t>For Dutch law governed securitisations effected pursuant to an ‘undisclosed/silent assignment’ (stille cessie), a copy of the relevant deed(s) of assignment (and pledge) and/or, if applicable, any other equivalent legal instrument(s), evidencing that it has been either (i) registered with the relevant tax authorities (Belastingdienst Ondernemingen) or (ii) executed before a civil law notary.</t>
  </si>
  <si>
    <t>Security documentation granting security interests in all of the issuer's assets in favour of the relevant fiduciary for the benefit of, among others, the noteholders</t>
  </si>
  <si>
    <t>Defined terms documentation (e.g. master definition's agreement, incorporated terms memorandum, etc.)</t>
  </si>
  <si>
    <t>18.2</t>
  </si>
  <si>
    <t>18.3</t>
  </si>
  <si>
    <t>18.4</t>
  </si>
  <si>
    <t>18.5</t>
  </si>
  <si>
    <t>18.6</t>
  </si>
  <si>
    <t>18.7</t>
  </si>
  <si>
    <t>18.8</t>
  </si>
  <si>
    <t>18.9</t>
  </si>
  <si>
    <t>18.1</t>
  </si>
  <si>
    <t>18.11</t>
  </si>
  <si>
    <t>18.12</t>
  </si>
  <si>
    <t>18.13</t>
  </si>
  <si>
    <t>18.14</t>
  </si>
  <si>
    <t>18.15</t>
  </si>
  <si>
    <t>18.16</t>
  </si>
  <si>
    <t>18.10</t>
  </si>
  <si>
    <t>SCOPE Ratings</t>
  </si>
  <si>
    <t>Eurosystem Eligibility Assessment for ABS</t>
  </si>
  <si>
    <t>Market issue</t>
  </si>
  <si>
    <t>S - Secondary Market</t>
  </si>
  <si>
    <t>Issuer name</t>
  </si>
  <si>
    <t>Issuer LEI</t>
  </si>
  <si>
    <t>Notes type</t>
  </si>
  <si>
    <t>Issue Currency</t>
  </si>
  <si>
    <t>Issue Amount</t>
  </si>
  <si>
    <t>Issue Date</t>
  </si>
  <si>
    <t>Maturity Date</t>
  </si>
  <si>
    <t>ISIN Number(s)</t>
  </si>
  <si>
    <t>Asset ratings and -dates</t>
  </si>
  <si>
    <t xml:space="preserve">STS Notification Date </t>
  </si>
  <si>
    <t>STS Compliance Status</t>
  </si>
  <si>
    <t>Securitisation Repository</t>
  </si>
  <si>
    <t>Master Issuer</t>
  </si>
  <si>
    <t>LLD Code</t>
  </si>
  <si>
    <t>Submission date</t>
  </si>
  <si>
    <t>Pool cut-off date</t>
  </si>
  <si>
    <t>Underlying Exposures</t>
  </si>
  <si>
    <t>Static pool</t>
  </si>
  <si>
    <t>End-date revolving period</t>
  </si>
  <si>
    <t>Revolving expected amount</t>
  </si>
  <si>
    <t>ESMA Template</t>
  </si>
  <si>
    <r>
      <rPr>
        <b/>
        <sz val="12"/>
        <rFont val="Arial"/>
        <family val="2"/>
      </rPr>
      <t>Instructions for completing the Asset-Backed Security (ABS) Eligibility Assessment Application Form.</t>
    </r>
    <r>
      <rPr>
        <b/>
        <sz val="10"/>
        <rFont val="Arial"/>
        <family val="2"/>
      </rPr>
      <t xml:space="preserve">
</t>
    </r>
    <r>
      <rPr>
        <sz val="10"/>
        <rFont val="Arial"/>
        <family val="2"/>
      </rPr>
      <t xml:space="preserve">The ABS Eligibility Assessment Application Form is required to apply for Eurosystem eligibility for an ABS at the Banque Centrale du Luxembourg (BCL).
The ABS eligibility assessment process has the following prerequisites:
1. Loan level data is available in the European Data Warehouse.
2. The BCL has received the ABS Application Form with all required relevant documents.
Check list of requested documents to complete the ABS Application Form:
(a) ABS Application Form duly completed in </t>
    </r>
    <r>
      <rPr>
        <b/>
        <u/>
        <sz val="10"/>
        <rFont val="Arial"/>
        <family val="2"/>
      </rPr>
      <t>both parts</t>
    </r>
    <r>
      <rPr>
        <sz val="10"/>
        <rFont val="Arial"/>
        <family val="2"/>
      </rPr>
      <t xml:space="preserve">: </t>
    </r>
    <r>
      <rPr>
        <b/>
        <sz val="10"/>
        <rFont val="Arial"/>
        <family val="2"/>
      </rPr>
      <t xml:space="preserve">I. General Information </t>
    </r>
    <r>
      <rPr>
        <sz val="10"/>
        <rFont val="Arial"/>
        <family val="2"/>
      </rPr>
      <t xml:space="preserve">and </t>
    </r>
    <r>
      <rPr>
        <b/>
        <sz val="10"/>
        <rFont val="Arial"/>
        <family val="2"/>
      </rPr>
      <t>II. Eligibility Criteria</t>
    </r>
    <r>
      <rPr>
        <sz val="10"/>
        <rFont val="Arial"/>
        <family val="2"/>
      </rPr>
      <t xml:space="preserve">, in Excel format
(b) ABS Application Form signed and dated (see Section 20 of part II. Eligibility Criteria), in PDF format
(c) All other relevant documents as referred to in Section 19 of part II. Eligibility Criteria (individual files or ZIP file).
E-mail the above (a) to (c) to the BCL Collateral Analysis E-mail address: </t>
    </r>
    <r>
      <rPr>
        <b/>
        <sz val="10"/>
        <rFont val="Arial"/>
        <family val="2"/>
      </rPr>
      <t xml:space="preserve">ca@bcl.lu
</t>
    </r>
    <r>
      <rPr>
        <sz val="10"/>
        <rFont val="Arial"/>
        <family val="2"/>
      </rPr>
      <t xml:space="preserve">The BCL may request further clarification and/or additional documentation needed to assess the ABS transaction against the ECB eligibility criteria (please refer to Article 79 of the Guideline ECB/2014/60 (abbr. GD), as amended).
</t>
    </r>
    <r>
      <rPr>
        <b/>
        <u/>
        <sz val="11"/>
        <color rgb="FFFF0000"/>
        <rFont val="Arial"/>
        <family val="2"/>
      </rPr>
      <t>Attention</t>
    </r>
    <r>
      <rPr>
        <b/>
        <sz val="11"/>
        <color rgb="FFFF0000"/>
        <rFont val="Arial"/>
        <family val="2"/>
      </rPr>
      <t>: During the lifetime of the transaction, should the ABS be subject to amendments of contractual agreements, restructuring or modifications of the Prospectus/Offering Circular, which may have an impact on the Eurosystem eligibility criteria, please forward the information to the BCL Collateral Analysis team E-mail: ca@bcl.lu.</t>
    </r>
  </si>
  <si>
    <r>
      <rPr>
        <i/>
        <sz val="10"/>
        <rFont val="Arial"/>
        <family val="2"/>
      </rPr>
      <t xml:space="preserve">The debt instrument must be admitted to trading on a regulated market as defined in the Directive 2004/39/EC of the European Parliament and of the Council of 21 April 2004 on markets in financial instruments, as amended, or traded on certain non-regulated markets as specified by the ECB. </t>
    </r>
    <r>
      <rPr>
        <sz val="10"/>
        <rFont val="Arial"/>
        <family val="2"/>
      </rPr>
      <t xml:space="preserve">
Please select country of Listing</t>
    </r>
  </si>
  <si>
    <t>RIAD codes (Code type, a unique identifier for each financial insitution):</t>
  </si>
  <si>
    <t>AVID codes (Alternative Code type):</t>
  </si>
  <si>
    <t>LEI codes (Legal Entity Identifier):</t>
  </si>
  <si>
    <t>European Data Warehouse (EDW) Editor website:</t>
  </si>
  <si>
    <t>ECB press release "Changes to the Eurosystem’s loan-level data requirements" of 28 June 2021:</t>
  </si>
  <si>
    <r>
      <t xml:space="preserve">Documentation relating to each prior transfer of the cash-flow generating assets </t>
    </r>
    <r>
      <rPr>
        <i/>
        <sz val="10"/>
        <color theme="0" tint="-0.499984740745262"/>
        <rFont val="Arial"/>
        <family val="2"/>
      </rPr>
      <t>- see 10.2 above</t>
    </r>
  </si>
  <si>
    <r>
      <t xml:space="preserve">Confirmation and clarification letter </t>
    </r>
    <r>
      <rPr>
        <i/>
        <sz val="10"/>
        <rFont val="Arial"/>
        <family val="2"/>
      </rPr>
      <t xml:space="preserve">- </t>
    </r>
    <r>
      <rPr>
        <i/>
        <sz val="10"/>
        <color theme="0" tint="-0.499984740745262"/>
        <rFont val="Arial"/>
        <family val="2"/>
      </rPr>
      <t>See "10. Confirmation and clarification letter signed by an authorised representative of the applicant" documented in "ABS Specifications to apply for Eurosystem eligibility" (www.bcl.lu).</t>
    </r>
  </si>
  <si>
    <r>
      <t xml:space="preserve">Most recent Interest Payment Date </t>
    </r>
    <r>
      <rPr>
        <i/>
        <sz val="10"/>
        <rFont val="Arial"/>
        <family val="2"/>
      </rPr>
      <t>(if new issuance: Issue Date)</t>
    </r>
  </si>
  <si>
    <r>
      <t>First Interest Payment Date</t>
    </r>
    <r>
      <rPr>
        <i/>
        <sz val="10"/>
        <rFont val="Arial"/>
        <family val="2"/>
      </rPr>
      <t xml:space="preserve"> (i.e. next IPD after Issue Date)</t>
    </r>
  </si>
  <si>
    <r>
      <t>Are the ratings publicly available and the ISIN(s) identifiable on the rating agency websites with the applicable final ratings?</t>
    </r>
    <r>
      <rPr>
        <sz val="10"/>
        <color theme="0" tint="-0.34998626667073579"/>
        <rFont val="Arial"/>
        <family val="2"/>
      </rPr>
      <t xml:space="preserve"> </t>
    </r>
    <r>
      <rPr>
        <i/>
        <sz val="10"/>
        <color theme="0" tint="-0.34998626667073579"/>
        <rFont val="Arial"/>
        <family val="2"/>
      </rPr>
      <t>Please select</t>
    </r>
  </si>
  <si>
    <r>
      <t xml:space="preserve">Denomination of tranche </t>
    </r>
    <r>
      <rPr>
        <i/>
        <sz val="10"/>
        <rFont val="Arial"/>
        <family val="2"/>
      </rPr>
      <t>(e.g EUR, GBP…);</t>
    </r>
    <r>
      <rPr>
        <sz val="10"/>
        <color theme="0" tint="-0.34998626667073579"/>
        <rFont val="Arial"/>
        <family val="2"/>
      </rPr>
      <t xml:space="preserve"> </t>
    </r>
    <r>
      <rPr>
        <i/>
        <sz val="10"/>
        <color theme="0" tint="-0.34998626667073579"/>
        <rFont val="Arial"/>
        <family val="2"/>
      </rPr>
      <t>Please select</t>
    </r>
  </si>
  <si>
    <r>
      <t xml:space="preserve">ESMA template type; </t>
    </r>
    <r>
      <rPr>
        <i/>
        <sz val="10"/>
        <color theme="0" tint="-0.34998626667073579"/>
        <rFont val="Arial"/>
        <family val="2"/>
      </rPr>
      <t>Please select</t>
    </r>
  </si>
  <si>
    <r>
      <t>ESMA score</t>
    </r>
    <r>
      <rPr>
        <i/>
        <sz val="10"/>
        <rFont val="Arial"/>
        <family val="2"/>
      </rPr>
      <t xml:space="preserve"> (e.g. A1, A2 …)</t>
    </r>
    <r>
      <rPr>
        <i/>
        <sz val="10"/>
        <color theme="0" tint="-0.34998626667073579"/>
        <rFont val="Arial"/>
        <family val="2"/>
      </rPr>
      <t>; Please select if available</t>
    </r>
  </si>
  <si>
    <t>Name of ESMA Securitisation Repository</t>
  </si>
  <si>
    <r>
      <rPr>
        <b/>
        <sz val="14"/>
        <color theme="4" tint="-0.249977111117893"/>
        <rFont val="Arial"/>
        <family val="2"/>
      </rPr>
      <t>ABS Eligibility Assessment Application Form</t>
    </r>
    <r>
      <rPr>
        <b/>
        <sz val="12"/>
        <rFont val="Arial"/>
        <family val="2"/>
      </rPr>
      <t xml:space="preserve">
</t>
    </r>
    <r>
      <rPr>
        <b/>
        <i/>
        <sz val="10"/>
        <color theme="1"/>
        <rFont val="Arial"/>
        <family val="2"/>
      </rPr>
      <t xml:space="preserve">Version : </t>
    </r>
    <r>
      <rPr>
        <b/>
        <i/>
        <sz val="10"/>
        <rFont val="Arial"/>
        <family val="2"/>
      </rPr>
      <t>February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</si>
</sst>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140C]d\ mmmm\ yyyy;@"/>
  </numFmts>
  <fonts count="49" x14ac:knownFonts="1">
    <font>
      <sz val="11"/>
      <color theme="1"/>
      <name val="Calibri"/>
      <family val="2"/>
      <scheme val="minor"/>
    </font>
    <font>
      <b/>
      <sz val="10"/>
      <name val="Arial"/>
      <family val="2"/>
    </font>
    <font>
      <sz val="10"/>
      <name val="Arial"/>
      <family val="2"/>
    </font>
    <font>
      <sz val="11"/>
      <name val="Calibri"/>
      <family val="2"/>
      <scheme val="minor"/>
    </font>
    <font>
      <sz val="10"/>
      <color rgb="FF00B0F0"/>
      <name val="Arial"/>
      <family val="2"/>
    </font>
    <font>
      <sz val="11"/>
      <color rgb="FF00B0F0"/>
      <name val="Calibri"/>
      <family val="2"/>
      <scheme val="minor"/>
    </font>
    <font>
      <sz val="10"/>
      <color rgb="FFFF0000"/>
      <name val="Arial"/>
      <family val="2"/>
    </font>
    <font>
      <b/>
      <sz val="11"/>
      <name val="Calibri"/>
      <family val="2"/>
      <scheme val="minor"/>
    </font>
    <font>
      <b/>
      <sz val="11"/>
      <color theme="1"/>
      <name val="Calibri"/>
      <family val="2"/>
      <scheme val="minor"/>
    </font>
    <font>
      <i/>
      <sz val="10"/>
      <name val="Arial"/>
      <family val="2"/>
    </font>
    <font>
      <strike/>
      <sz val="10"/>
      <name val="Arial"/>
      <family val="2"/>
    </font>
    <font>
      <u/>
      <sz val="10"/>
      <name val="Arial"/>
      <family val="2"/>
    </font>
    <font>
      <b/>
      <sz val="10"/>
      <color theme="1"/>
      <name val="Arial"/>
      <family val="2"/>
    </font>
    <font>
      <sz val="10"/>
      <color theme="1"/>
      <name val="Arial"/>
      <family val="2"/>
    </font>
    <font>
      <b/>
      <sz val="12"/>
      <name val="Arial"/>
      <family val="2"/>
    </font>
    <font>
      <i/>
      <u/>
      <sz val="10"/>
      <name val="Arial"/>
      <family val="2"/>
    </font>
    <font>
      <b/>
      <sz val="11"/>
      <color theme="8"/>
      <name val="Arial"/>
      <family val="2"/>
    </font>
    <font>
      <b/>
      <i/>
      <sz val="8"/>
      <color theme="0" tint="-0.499984740745262"/>
      <name val="Arial"/>
      <family val="2"/>
    </font>
    <font>
      <b/>
      <sz val="14"/>
      <color theme="4" tint="-0.249977111117893"/>
      <name val="Arial"/>
      <family val="2"/>
    </font>
    <font>
      <b/>
      <sz val="10.5"/>
      <name val="Arial Narrow"/>
      <family val="2"/>
    </font>
    <font>
      <b/>
      <i/>
      <sz val="10"/>
      <color theme="1"/>
      <name val="Arial"/>
      <family val="2"/>
    </font>
    <font>
      <sz val="10"/>
      <color theme="1"/>
      <name val="Calibri"/>
      <family val="2"/>
      <scheme val="minor"/>
    </font>
    <font>
      <b/>
      <sz val="10"/>
      <color theme="0"/>
      <name val="Calibri"/>
      <family val="2"/>
      <scheme val="minor"/>
    </font>
    <font>
      <sz val="10"/>
      <color theme="0"/>
      <name val="Calibri"/>
      <family val="2"/>
      <scheme val="minor"/>
    </font>
    <font>
      <b/>
      <sz val="14"/>
      <color theme="8"/>
      <name val="Calibri"/>
      <family val="2"/>
      <scheme val="minor"/>
    </font>
    <font>
      <i/>
      <sz val="8"/>
      <color theme="1"/>
      <name val="Calibri"/>
      <family val="2"/>
      <scheme val="minor"/>
    </font>
    <font>
      <sz val="9"/>
      <color theme="1"/>
      <name val="Calibri"/>
      <family val="2"/>
      <scheme val="minor"/>
    </font>
    <font>
      <sz val="11"/>
      <color theme="1"/>
      <name val="Calibri"/>
      <family val="2"/>
      <scheme val="minor"/>
    </font>
    <font>
      <sz val="11"/>
      <color rgb="FFFF0000"/>
      <name val="Calibri"/>
      <family val="2"/>
      <scheme val="minor"/>
    </font>
    <font>
      <b/>
      <sz val="11"/>
      <color theme="0"/>
      <name val="Calibri"/>
      <family val="2"/>
      <scheme val="minor"/>
    </font>
    <font>
      <b/>
      <sz val="11"/>
      <color theme="8"/>
      <name val="Calibri"/>
      <family val="2"/>
      <scheme val="minor"/>
    </font>
    <font>
      <u/>
      <sz val="11"/>
      <color theme="10"/>
      <name val="Calibri"/>
      <family val="2"/>
      <scheme val="minor"/>
    </font>
    <font>
      <b/>
      <sz val="11"/>
      <name val="Arial"/>
      <family val="2"/>
    </font>
    <font>
      <b/>
      <u/>
      <sz val="10"/>
      <name val="Arial"/>
      <family val="2"/>
    </font>
    <font>
      <b/>
      <sz val="11"/>
      <color rgb="FFFF0000"/>
      <name val="Arial"/>
      <family val="2"/>
    </font>
    <font>
      <u/>
      <sz val="10"/>
      <color theme="10"/>
      <name val="Arial"/>
      <family val="2"/>
    </font>
    <font>
      <b/>
      <u/>
      <sz val="11"/>
      <color rgb="FFFF0000"/>
      <name val="Arial"/>
      <family val="2"/>
    </font>
    <font>
      <b/>
      <i/>
      <sz val="10"/>
      <name val="Arial"/>
      <family val="2"/>
    </font>
    <font>
      <i/>
      <sz val="10"/>
      <color theme="0" tint="-0.499984740745262"/>
      <name val="Arial"/>
      <family val="2"/>
    </font>
    <font>
      <sz val="10"/>
      <color theme="0" tint="-0.34998626667073579"/>
      <name val="Arial"/>
      <family val="2"/>
    </font>
    <font>
      <i/>
      <sz val="10"/>
      <color theme="0" tint="-0.34998626667073579"/>
      <name val="Arial"/>
      <family val="2"/>
    </font>
    <font>
      <sz val="11"/>
      <color theme="1"/>
      <name val="Calibri"/>
      <family val="2"/>
    </font>
    <font>
      <b/>
      <sz val="10"/>
      <color rgb="FF1E1E1E"/>
      <name val="Arial"/>
      <family val="2"/>
    </font>
    <font>
      <b/>
      <sz val="14"/>
      <color rgb="FF000000"/>
      <name val="Arial"/>
      <family val="2"/>
    </font>
    <font>
      <b/>
      <sz val="10"/>
      <color rgb="FF000000"/>
      <name val="Arial"/>
      <family val="2"/>
    </font>
    <font>
      <sz val="10"/>
      <color rgb="FF000000"/>
      <name val="Arial"/>
      <family val="2"/>
    </font>
    <font>
      <sz val="10"/>
      <color rgb="FF000000"/>
      <name val="Calibri"/>
      <family val="2"/>
    </font>
    <font>
      <u/>
      <sz val="11"/>
      <color rgb="FF0563C1"/>
      <name val="Calibri"/>
      <family val="2"/>
    </font>
    <font>
      <u/>
      <sz val="10"/>
      <color rgb="FF0563C1"/>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theme="6" tint="0.59996337778862885"/>
        <bgColor indexed="64"/>
      </patternFill>
    </fill>
    <fill>
      <patternFill patternType="solid">
        <fgColor theme="2"/>
        <bgColor indexed="64"/>
      </patternFill>
    </fill>
    <fill>
      <patternFill patternType="solid">
        <fgColor theme="0" tint="-0.14999847407452621"/>
        <bgColor indexed="64"/>
      </patternFill>
    </fill>
    <fill>
      <patternFill patternType="solid">
        <fgColor theme="8"/>
        <bgColor indexed="64"/>
      </patternFill>
    </fill>
    <fill>
      <patternFill patternType="lightDown">
        <fgColor theme="0" tint="-0.34998626667073579"/>
        <bgColor theme="3"/>
      </patternFill>
    </fill>
    <fill>
      <patternFill patternType="solid">
        <fgColor theme="9" tint="0.39997558519241921"/>
        <bgColor indexed="64"/>
      </patternFill>
    </fill>
    <fill>
      <patternFill patternType="solid">
        <fgColor theme="8"/>
        <bgColor auto="1"/>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2F2F2"/>
        <bgColor rgb="FF000000"/>
      </patternFill>
    </fill>
  </fills>
  <borders count="7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medium">
        <color indexed="64"/>
      </bottom>
      <diagonal/>
    </border>
    <border>
      <left style="thin">
        <color indexed="64"/>
      </left>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s>
  <cellStyleXfs count="4">
    <xf numFmtId="0" fontId="0" fillId="0" borderId="0"/>
    <xf numFmtId="0" fontId="2" fillId="0" borderId="0"/>
    <xf numFmtId="43" fontId="27" fillId="0" borderId="0" applyFont="0" applyFill="0" applyBorder="0" applyAlignment="0" applyProtection="0"/>
    <xf numFmtId="0" fontId="31" fillId="0" borderId="0" applyNumberFormat="0" applyFill="0" applyBorder="0" applyAlignment="0" applyProtection="0"/>
  </cellStyleXfs>
  <cellXfs count="446">
    <xf numFmtId="0" fontId="0" fillId="0" borderId="0" xfId="0"/>
    <xf numFmtId="0" fontId="1" fillId="0" borderId="0" xfId="0" applyFont="1"/>
    <xf numFmtId="0" fontId="1" fillId="0" borderId="0" xfId="0" applyFont="1" applyFill="1" applyBorder="1"/>
    <xf numFmtId="0" fontId="2" fillId="0" borderId="0" xfId="0" applyFont="1" applyFill="1" applyBorder="1"/>
    <xf numFmtId="0" fontId="0" fillId="0" borderId="0" xfId="0" applyFill="1" applyBorder="1"/>
    <xf numFmtId="0" fontId="2" fillId="0" borderId="1" xfId="0" applyFont="1" applyFill="1" applyBorder="1"/>
    <xf numFmtId="0" fontId="0" fillId="0" borderId="0" xfId="0" applyFill="1"/>
    <xf numFmtId="0" fontId="5" fillId="0" borderId="0" xfId="0" applyFont="1" applyFill="1" applyBorder="1"/>
    <xf numFmtId="0" fontId="3" fillId="0" borderId="0" xfId="0" applyFont="1" applyFill="1" applyBorder="1"/>
    <xf numFmtId="0" fontId="5" fillId="0" borderId="0" xfId="0" applyFont="1"/>
    <xf numFmtId="0" fontId="3" fillId="0" borderId="0" xfId="0" applyFont="1" applyFill="1"/>
    <xf numFmtId="0" fontId="8" fillId="0" borderId="0" xfId="0" applyFont="1"/>
    <xf numFmtId="0" fontId="2" fillId="0" borderId="0" xfId="1" applyFont="1" applyFill="1" applyBorder="1" applyAlignment="1">
      <alignment wrapText="1"/>
    </xf>
    <xf numFmtId="0" fontId="1" fillId="0" borderId="0" xfId="1" applyFont="1" applyFill="1" applyBorder="1" applyAlignment="1">
      <alignment vertical="top"/>
    </xf>
    <xf numFmtId="0" fontId="1" fillId="0" borderId="0" xfId="1" applyFont="1" applyFill="1" applyBorder="1" applyAlignment="1">
      <alignment horizontal="left" vertical="top" wrapText="1"/>
    </xf>
    <xf numFmtId="0" fontId="2" fillId="0" borderId="0" xfId="1" applyFont="1" applyFill="1" applyBorder="1"/>
    <xf numFmtId="0" fontId="2" fillId="0" borderId="11" xfId="1" applyFont="1" applyFill="1" applyBorder="1" applyAlignment="1">
      <alignment wrapText="1"/>
    </xf>
    <xf numFmtId="0" fontId="2" fillId="0" borderId="11" xfId="1" applyFont="1" applyFill="1" applyBorder="1" applyAlignment="1">
      <alignment vertical="top" wrapText="1"/>
    </xf>
    <xf numFmtId="0" fontId="2" fillId="0" borderId="0" xfId="1" applyFont="1" applyFill="1" applyBorder="1" applyAlignment="1">
      <alignment vertical="top"/>
    </xf>
    <xf numFmtId="0" fontId="2" fillId="0" borderId="12" xfId="1" applyFont="1" applyFill="1" applyBorder="1" applyAlignment="1">
      <alignment horizontal="left" wrapText="1"/>
    </xf>
    <xf numFmtId="0" fontId="2" fillId="0" borderId="0" xfId="1" applyFont="1" applyFill="1" applyBorder="1" applyAlignment="1">
      <alignment horizontal="left"/>
    </xf>
    <xf numFmtId="0" fontId="2" fillId="0" borderId="11" xfId="1" applyFont="1" applyFill="1" applyBorder="1" applyAlignment="1">
      <alignment horizontal="left" vertical="center" wrapText="1"/>
    </xf>
    <xf numFmtId="0" fontId="2" fillId="0" borderId="13" xfId="1" applyFont="1" applyFill="1" applyBorder="1" applyAlignment="1">
      <alignment wrapText="1"/>
    </xf>
    <xf numFmtId="0" fontId="2" fillId="0" borderId="0" xfId="1" applyFont="1" applyFill="1" applyBorder="1" applyAlignment="1"/>
    <xf numFmtId="0" fontId="2" fillId="0" borderId="13" xfId="1" applyFont="1" applyFill="1" applyBorder="1" applyAlignment="1">
      <alignment vertical="top" wrapText="1"/>
    </xf>
    <xf numFmtId="0" fontId="1" fillId="0" borderId="0" xfId="1" applyFont="1" applyFill="1" applyBorder="1" applyAlignment="1">
      <alignment horizontal="left"/>
    </xf>
    <xf numFmtId="0" fontId="2" fillId="0" borderId="0" xfId="1" applyFont="1" applyFill="1" applyBorder="1" applyAlignment="1">
      <alignment vertical="center"/>
    </xf>
    <xf numFmtId="0" fontId="2" fillId="0" borderId="12" xfId="1" applyFont="1" applyFill="1" applyBorder="1" applyAlignment="1"/>
    <xf numFmtId="0" fontId="1" fillId="0" borderId="13" xfId="1" applyFont="1" applyFill="1" applyBorder="1" applyAlignment="1">
      <alignment horizontal="left" wrapText="1"/>
    </xf>
    <xf numFmtId="0" fontId="1" fillId="0" borderId="11" xfId="1" applyFont="1" applyFill="1" applyBorder="1" applyAlignment="1">
      <alignment horizontal="left" wrapText="1"/>
    </xf>
    <xf numFmtId="0" fontId="2" fillId="0" borderId="0" xfId="1" applyFont="1" applyFill="1" applyBorder="1" applyAlignment="1">
      <alignment vertical="top" wrapText="1"/>
    </xf>
    <xf numFmtId="0" fontId="2" fillId="0" borderId="3" xfId="1" applyFont="1" applyFill="1" applyBorder="1"/>
    <xf numFmtId="0" fontId="2" fillId="0" borderId="16" xfId="1" applyFont="1" applyFill="1" applyBorder="1"/>
    <xf numFmtId="0" fontId="1" fillId="0" borderId="1" xfId="0" applyFont="1" applyBorder="1" applyAlignment="1">
      <alignment horizontal="center" vertical="center" wrapText="1"/>
    </xf>
    <xf numFmtId="0" fontId="0" fillId="0" borderId="0" xfId="0" applyFont="1" applyAlignment="1">
      <alignment horizontal="left" vertical="center" wrapText="1"/>
    </xf>
    <xf numFmtId="0" fontId="12" fillId="0" borderId="1" xfId="0" applyFont="1" applyBorder="1" applyAlignment="1">
      <alignment horizontal="center" vertical="center" wrapText="1"/>
    </xf>
    <xf numFmtId="0" fontId="13" fillId="0" borderId="18" xfId="0" applyFont="1" applyFill="1" applyBorder="1"/>
    <xf numFmtId="14" fontId="4" fillId="0" borderId="18" xfId="0" applyNumberFormat="1" applyFont="1" applyFill="1" applyBorder="1"/>
    <xf numFmtId="14" fontId="13" fillId="0" borderId="18" xfId="0" applyNumberFormat="1" applyFont="1" applyFill="1" applyBorder="1"/>
    <xf numFmtId="0" fontId="12" fillId="0" borderId="0" xfId="0" applyFont="1" applyAlignment="1">
      <alignment horizontal="left" vertical="center" wrapText="1"/>
    </xf>
    <xf numFmtId="0" fontId="12" fillId="0" borderId="0" xfId="0" applyFont="1" applyAlignment="1">
      <alignment horizontal="center" vertical="center" wrapText="1"/>
    </xf>
    <xf numFmtId="0" fontId="13" fillId="0" borderId="0" xfId="0" applyFont="1"/>
    <xf numFmtId="0" fontId="13" fillId="0" borderId="0" xfId="0" applyFont="1" applyFill="1" applyBorder="1"/>
    <xf numFmtId="0" fontId="2" fillId="0" borderId="0" xfId="1" applyFont="1" applyFill="1" applyBorder="1" applyAlignment="1">
      <alignment horizontal="left" wrapText="1"/>
    </xf>
    <xf numFmtId="0" fontId="2" fillId="0" borderId="12" xfId="1" applyFont="1" applyFill="1" applyBorder="1" applyAlignment="1">
      <alignment horizontal="left" vertical="center" wrapText="1"/>
    </xf>
    <xf numFmtId="0" fontId="1" fillId="0" borderId="12" xfId="1" applyFont="1" applyFill="1" applyBorder="1" applyAlignment="1">
      <alignment horizontal="left" vertical="center" wrapText="1"/>
    </xf>
    <xf numFmtId="0" fontId="2" fillId="0" borderId="0" xfId="1" applyFont="1" applyFill="1" applyBorder="1" applyAlignment="1">
      <alignment horizontal="left" vertical="top" wrapText="1"/>
    </xf>
    <xf numFmtId="0" fontId="2" fillId="0" borderId="10" xfId="1" applyFont="1" applyFill="1" applyBorder="1" applyAlignment="1">
      <alignment horizontal="left" vertical="center" wrapText="1"/>
    </xf>
    <xf numFmtId="3" fontId="2" fillId="0" borderId="10" xfId="1" applyNumberFormat="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0" xfId="1" applyNumberFormat="1" applyFont="1" applyFill="1" applyBorder="1" applyAlignment="1">
      <alignment horizontal="left" vertical="center" wrapText="1"/>
    </xf>
    <xf numFmtId="0" fontId="1" fillId="0" borderId="16" xfId="1" applyFont="1" applyFill="1" applyBorder="1" applyAlignment="1">
      <alignment horizontal="left" vertical="center" wrapText="1"/>
    </xf>
    <xf numFmtId="0" fontId="1" fillId="0" borderId="10" xfId="1" applyFont="1" applyFill="1" applyBorder="1" applyAlignment="1">
      <alignment horizontal="left" vertical="center" wrapText="1"/>
    </xf>
    <xf numFmtId="0" fontId="1" fillId="0" borderId="11" xfId="1" applyFont="1" applyFill="1" applyBorder="1" applyAlignment="1">
      <alignment vertical="top" wrapText="1"/>
    </xf>
    <xf numFmtId="0" fontId="8" fillId="0" borderId="0" xfId="0" applyFont="1" applyAlignment="1">
      <alignment horizontal="right" vertical="center"/>
    </xf>
    <xf numFmtId="3" fontId="1" fillId="0" borderId="0" xfId="1" applyNumberFormat="1" applyFont="1" applyFill="1" applyBorder="1" applyAlignment="1">
      <alignment horizontal="left"/>
    </xf>
    <xf numFmtId="0" fontId="2" fillId="0" borderId="0" xfId="1" applyFont="1" applyFill="1" applyBorder="1" applyAlignment="1">
      <alignment horizontal="left" vertical="center"/>
    </xf>
    <xf numFmtId="0" fontId="2" fillId="0" borderId="0" xfId="1" applyNumberFormat="1" applyFont="1" applyFill="1" applyBorder="1" applyAlignment="1">
      <alignment horizontal="left"/>
    </xf>
    <xf numFmtId="0" fontId="1" fillId="0" borderId="0" xfId="1" applyFont="1" applyFill="1" applyBorder="1" applyAlignment="1"/>
    <xf numFmtId="0" fontId="1" fillId="0" borderId="3" xfId="0" applyFont="1" applyFill="1" applyBorder="1" applyAlignment="1">
      <alignment horizontal="center"/>
    </xf>
    <xf numFmtId="0" fontId="13" fillId="0" borderId="1" xfId="0" applyFont="1" applyFill="1" applyBorder="1"/>
    <xf numFmtId="0" fontId="13" fillId="0" borderId="24" xfId="0" applyFont="1" applyFill="1" applyBorder="1"/>
    <xf numFmtId="0" fontId="2" fillId="0" borderId="24" xfId="0" applyFont="1" applyFill="1" applyBorder="1"/>
    <xf numFmtId="0" fontId="13" fillId="0" borderId="27" xfId="0" applyFont="1" applyFill="1" applyBorder="1"/>
    <xf numFmtId="0" fontId="13" fillId="0" borderId="26" xfId="0" applyFont="1" applyFill="1" applyBorder="1"/>
    <xf numFmtId="0" fontId="0" fillId="0" borderId="16" xfId="0" applyFill="1" applyBorder="1"/>
    <xf numFmtId="0" fontId="13" fillId="0" borderId="16" xfId="0" applyFont="1" applyFill="1" applyBorder="1"/>
    <xf numFmtId="0" fontId="13" fillId="0" borderId="28" xfId="0" applyFont="1" applyFill="1" applyBorder="1"/>
    <xf numFmtId="0" fontId="12" fillId="0" borderId="30" xfId="0" applyFont="1" applyBorder="1" applyAlignment="1">
      <alignment horizontal="center" vertical="center" wrapText="1"/>
    </xf>
    <xf numFmtId="0" fontId="1" fillId="0" borderId="31" xfId="0" applyFont="1" applyFill="1" applyBorder="1"/>
    <xf numFmtId="0" fontId="2" fillId="0" borderId="32" xfId="0" applyFont="1" applyFill="1" applyBorder="1"/>
    <xf numFmtId="0" fontId="12" fillId="0" borderId="26" xfId="0" applyFont="1" applyBorder="1" applyAlignment="1">
      <alignment horizontal="center" vertical="center" wrapText="1"/>
    </xf>
    <xf numFmtId="0" fontId="2" fillId="0" borderId="26" xfId="0" applyFont="1" applyFill="1" applyBorder="1" applyAlignment="1">
      <alignment vertical="center" wrapText="1"/>
    </xf>
    <xf numFmtId="0" fontId="13" fillId="0" borderId="31" xfId="0" applyFont="1" applyFill="1" applyBorder="1"/>
    <xf numFmtId="14" fontId="13" fillId="0" borderId="27" xfId="0" applyNumberFormat="1" applyFont="1" applyFill="1" applyBorder="1"/>
    <xf numFmtId="0" fontId="12" fillId="0" borderId="34" xfId="0" applyFont="1" applyBorder="1" applyAlignment="1">
      <alignment horizontal="center" vertical="center" wrapText="1"/>
    </xf>
    <xf numFmtId="0" fontId="13" fillId="0" borderId="34" xfId="0" applyFont="1" applyFill="1" applyBorder="1"/>
    <xf numFmtId="0" fontId="12" fillId="0" borderId="36" xfId="0" applyFont="1" applyBorder="1" applyAlignment="1">
      <alignment horizontal="center" vertical="center" wrapText="1"/>
    </xf>
    <xf numFmtId="0" fontId="7" fillId="0" borderId="3" xfId="0" applyFont="1" applyFill="1" applyBorder="1" applyAlignment="1">
      <alignment horizontal="center"/>
    </xf>
    <xf numFmtId="0" fontId="12" fillId="4" borderId="33" xfId="0" applyFont="1" applyFill="1" applyBorder="1" applyAlignment="1">
      <alignment horizontal="left" vertical="center" wrapText="1"/>
    </xf>
    <xf numFmtId="0" fontId="1" fillId="2" borderId="30" xfId="0" applyFont="1" applyFill="1" applyBorder="1" applyAlignment="1">
      <alignment horizontal="center" vertical="center" wrapText="1"/>
    </xf>
    <xf numFmtId="0" fontId="1" fillId="2" borderId="38" xfId="0" applyFont="1" applyFill="1" applyBorder="1"/>
    <xf numFmtId="0" fontId="1" fillId="2" borderId="39" xfId="0" applyFont="1" applyFill="1" applyBorder="1" applyAlignment="1">
      <alignment horizontal="center"/>
    </xf>
    <xf numFmtId="0" fontId="1" fillId="2" borderId="3" xfId="0" applyFont="1" applyFill="1" applyBorder="1" applyAlignment="1">
      <alignment horizontal="center"/>
    </xf>
    <xf numFmtId="0" fontId="1" fillId="2" borderId="3" xfId="0" applyFont="1" applyFill="1" applyBorder="1"/>
    <xf numFmtId="0" fontId="1" fillId="2" borderId="4" xfId="0" applyFont="1" applyFill="1" applyBorder="1" applyAlignment="1">
      <alignment horizontal="center"/>
    </xf>
    <xf numFmtId="0" fontId="1" fillId="2" borderId="20" xfId="0" applyFont="1" applyFill="1" applyBorder="1"/>
    <xf numFmtId="0" fontId="1" fillId="2" borderId="0" xfId="0" applyFont="1" applyFill="1" applyBorder="1" applyAlignment="1">
      <alignment horizontal="center"/>
    </xf>
    <xf numFmtId="0" fontId="1" fillId="2" borderId="6" xfId="0" applyFont="1" applyFill="1" applyBorder="1" applyAlignment="1">
      <alignment horizontal="center"/>
    </xf>
    <xf numFmtId="0" fontId="1" fillId="0" borderId="1" xfId="0" quotePrefix="1" applyFont="1" applyBorder="1" applyAlignment="1">
      <alignment horizontal="center" vertical="center" wrapText="1"/>
    </xf>
    <xf numFmtId="0" fontId="2" fillId="0" borderId="24" xfId="0" applyFont="1" applyFill="1" applyBorder="1" applyAlignment="1">
      <alignment vertical="center"/>
    </xf>
    <xf numFmtId="0" fontId="1" fillId="0" borderId="0" xfId="1" applyFont="1" applyFill="1" applyBorder="1" applyAlignment="1">
      <alignment horizontal="right" vertical="center"/>
    </xf>
    <xf numFmtId="0" fontId="1" fillId="0" borderId="12" xfId="1" applyFont="1" applyFill="1" applyBorder="1" applyAlignment="1">
      <alignment horizontal="right" vertical="center"/>
    </xf>
    <xf numFmtId="0" fontId="1" fillId="0" borderId="10" xfId="1" applyFont="1" applyFill="1" applyBorder="1" applyAlignment="1">
      <alignment horizontal="right" vertical="center"/>
    </xf>
    <xf numFmtId="3" fontId="1" fillId="0" borderId="10" xfId="1" applyNumberFormat="1" applyFont="1" applyFill="1" applyBorder="1" applyAlignment="1">
      <alignment horizontal="right" vertical="center"/>
    </xf>
    <xf numFmtId="0" fontId="1" fillId="0" borderId="12" xfId="1" applyFont="1" applyFill="1" applyBorder="1" applyAlignment="1">
      <alignment horizontal="right" vertical="center" wrapText="1"/>
    </xf>
    <xf numFmtId="0" fontId="1" fillId="0" borderId="10" xfId="1" applyNumberFormat="1" applyFont="1" applyFill="1" applyBorder="1" applyAlignment="1">
      <alignment horizontal="right" vertical="center"/>
    </xf>
    <xf numFmtId="0" fontId="1" fillId="0" borderId="16" xfId="1" applyFont="1" applyFill="1" applyBorder="1" applyAlignment="1">
      <alignment horizontal="right" vertical="center"/>
    </xf>
    <xf numFmtId="3" fontId="1" fillId="0" borderId="40" xfId="1" applyNumberFormat="1" applyFont="1" applyFill="1" applyBorder="1" applyAlignment="1">
      <alignment horizontal="right" vertical="center"/>
    </xf>
    <xf numFmtId="3" fontId="2" fillId="0" borderId="40" xfId="1" applyNumberFormat="1" applyFont="1" applyFill="1" applyBorder="1" applyAlignment="1">
      <alignment horizontal="left" vertical="center" wrapText="1"/>
    </xf>
    <xf numFmtId="3" fontId="1" fillId="0" borderId="16" xfId="1" applyNumberFormat="1" applyFont="1" applyFill="1" applyBorder="1" applyAlignment="1">
      <alignment horizontal="left"/>
    </xf>
    <xf numFmtId="0" fontId="2" fillId="0" borderId="16" xfId="1" applyFont="1" applyFill="1" applyBorder="1" applyAlignment="1">
      <alignment vertical="top"/>
    </xf>
    <xf numFmtId="0" fontId="2" fillId="0" borderId="41" xfId="1" applyFont="1" applyFill="1" applyBorder="1" applyAlignment="1">
      <alignment vertical="top" wrapText="1"/>
    </xf>
    <xf numFmtId="0" fontId="1" fillId="0" borderId="40" xfId="1" applyFont="1" applyFill="1" applyBorder="1" applyAlignment="1">
      <alignment horizontal="right" vertical="center"/>
    </xf>
    <xf numFmtId="0" fontId="2" fillId="0" borderId="40" xfId="1" applyFont="1" applyFill="1" applyBorder="1" applyAlignment="1">
      <alignment horizontal="left" vertical="center" wrapText="1"/>
    </xf>
    <xf numFmtId="0" fontId="2" fillId="0" borderId="16" xfId="1" applyFont="1" applyFill="1" applyBorder="1" applyAlignment="1">
      <alignment horizontal="left"/>
    </xf>
    <xf numFmtId="0" fontId="2" fillId="0" borderId="16" xfId="1" applyFont="1" applyFill="1" applyBorder="1" applyAlignment="1">
      <alignment horizontal="left" vertical="top"/>
    </xf>
    <xf numFmtId="0" fontId="2" fillId="0" borderId="41" xfId="1" applyFont="1" applyFill="1" applyBorder="1" applyAlignment="1">
      <alignment horizontal="left" vertical="top" wrapText="1"/>
    </xf>
    <xf numFmtId="0" fontId="2" fillId="0" borderId="3" xfId="1" applyFont="1" applyFill="1" applyBorder="1" applyAlignment="1">
      <alignment vertical="top"/>
    </xf>
    <xf numFmtId="0" fontId="2" fillId="0" borderId="16" xfId="1" applyFont="1" applyFill="1" applyBorder="1" applyAlignment="1">
      <alignment vertical="center"/>
    </xf>
    <xf numFmtId="0" fontId="2" fillId="0" borderId="41" xfId="1" applyFont="1" applyFill="1" applyBorder="1" applyAlignment="1">
      <alignment wrapText="1"/>
    </xf>
    <xf numFmtId="0" fontId="1" fillId="0" borderId="8" xfId="1" applyFont="1" applyFill="1" applyBorder="1" applyAlignment="1">
      <alignment horizontal="right" vertical="center"/>
    </xf>
    <xf numFmtId="0" fontId="2" fillId="0" borderId="8" xfId="1" applyFont="1" applyFill="1" applyBorder="1" applyAlignment="1">
      <alignment horizontal="left" vertical="center" wrapText="1"/>
    </xf>
    <xf numFmtId="0" fontId="2" fillId="0" borderId="8" xfId="1" applyFont="1" applyFill="1" applyBorder="1" applyAlignment="1">
      <alignment vertical="center"/>
    </xf>
    <xf numFmtId="0" fontId="2" fillId="0" borderId="8" xfId="1" applyFont="1" applyFill="1" applyBorder="1" applyAlignment="1">
      <alignment vertical="top"/>
    </xf>
    <xf numFmtId="0" fontId="2" fillId="0" borderId="9" xfId="1" applyFont="1" applyFill="1" applyBorder="1" applyAlignment="1">
      <alignment vertical="top" wrapText="1"/>
    </xf>
    <xf numFmtId="0" fontId="2" fillId="0" borderId="3" xfId="1" applyFont="1" applyFill="1" applyBorder="1" applyAlignment="1">
      <alignment vertical="center"/>
    </xf>
    <xf numFmtId="0" fontId="1" fillId="3" borderId="9" xfId="1" applyFont="1" applyFill="1" applyBorder="1" applyAlignment="1">
      <alignment horizontal="center" vertical="center" wrapText="1"/>
    </xf>
    <xf numFmtId="0" fontId="9" fillId="0" borderId="0" xfId="1" applyFont="1" applyFill="1" applyBorder="1" applyAlignment="1">
      <alignment horizontal="left" vertical="center"/>
    </xf>
    <xf numFmtId="0" fontId="1" fillId="5" borderId="8" xfId="1" applyFont="1" applyFill="1" applyBorder="1" applyAlignment="1">
      <alignment horizontal="center" vertical="top" wrapText="1"/>
    </xf>
    <xf numFmtId="3" fontId="1" fillId="0" borderId="14" xfId="1" applyNumberFormat="1" applyFont="1" applyFill="1" applyBorder="1" applyAlignment="1">
      <alignment horizontal="right" vertical="center"/>
    </xf>
    <xf numFmtId="3" fontId="2" fillId="0" borderId="14" xfId="1" applyNumberFormat="1" applyFont="1" applyFill="1" applyBorder="1" applyAlignment="1">
      <alignment horizontal="left" vertical="center" wrapText="1"/>
    </xf>
    <xf numFmtId="0" fontId="2" fillId="0" borderId="15" xfId="1" applyFont="1" applyFill="1" applyBorder="1" applyAlignment="1">
      <alignment vertical="top" wrapText="1"/>
    </xf>
    <xf numFmtId="0" fontId="13" fillId="0" borderId="20" xfId="0" applyFont="1" applyFill="1" applyBorder="1"/>
    <xf numFmtId="0" fontId="6" fillId="0" borderId="11" xfId="1" applyFont="1" applyFill="1" applyBorder="1" applyAlignment="1">
      <alignment wrapText="1"/>
    </xf>
    <xf numFmtId="0" fontId="2" fillId="0" borderId="21" xfId="1" applyFont="1" applyFill="1" applyBorder="1" applyAlignment="1"/>
    <xf numFmtId="0" fontId="1" fillId="0" borderId="46" xfId="1" applyFont="1" applyFill="1" applyBorder="1" applyAlignment="1">
      <alignment vertical="top"/>
    </xf>
    <xf numFmtId="0" fontId="2" fillId="0" borderId="48" xfId="1" applyFont="1" applyFill="1" applyBorder="1" applyAlignment="1"/>
    <xf numFmtId="0" fontId="2" fillId="0" borderId="47" xfId="1" applyFont="1" applyFill="1" applyBorder="1" applyAlignment="1">
      <alignment horizontal="left" wrapText="1"/>
    </xf>
    <xf numFmtId="0" fontId="2" fillId="0" borderId="1" xfId="0" applyFont="1" applyFill="1" applyBorder="1" applyAlignment="1">
      <alignment vertical="center"/>
    </xf>
    <xf numFmtId="0" fontId="1" fillId="2" borderId="21" xfId="0" applyFont="1" applyFill="1" applyBorder="1" applyAlignment="1">
      <alignment horizontal="center"/>
    </xf>
    <xf numFmtId="0" fontId="1" fillId="0" borderId="26" xfId="0" applyFont="1" applyBorder="1" applyAlignment="1">
      <alignment horizontal="center" vertical="center" wrapText="1"/>
    </xf>
    <xf numFmtId="0" fontId="13" fillId="0" borderId="50" xfId="0" applyFont="1" applyFill="1" applyBorder="1"/>
    <xf numFmtId="0" fontId="13" fillId="0" borderId="52" xfId="0" applyFont="1" applyFill="1" applyBorder="1"/>
    <xf numFmtId="0" fontId="0" fillId="0" borderId="20" xfId="0" applyFill="1" applyBorder="1"/>
    <xf numFmtId="0" fontId="0" fillId="0" borderId="45" xfId="0" applyFill="1" applyBorder="1"/>
    <xf numFmtId="0" fontId="1" fillId="0" borderId="4" xfId="0" applyFont="1" applyFill="1" applyBorder="1" applyAlignment="1">
      <alignment horizontal="center"/>
    </xf>
    <xf numFmtId="0" fontId="2" fillId="0" borderId="6" xfId="0" applyFont="1" applyFill="1" applyBorder="1"/>
    <xf numFmtId="0" fontId="1" fillId="2" borderId="22" xfId="0" applyFont="1" applyFill="1" applyBorder="1" applyAlignment="1">
      <alignment horizontal="center" vertical="center" wrapText="1"/>
    </xf>
    <xf numFmtId="0" fontId="1" fillId="0" borderId="53" xfId="0" applyFont="1" applyBorder="1" applyAlignment="1">
      <alignment horizontal="center" vertical="center" wrapText="1"/>
    </xf>
    <xf numFmtId="0" fontId="13" fillId="0" borderId="54" xfId="0" applyFont="1" applyFill="1" applyBorder="1"/>
    <xf numFmtId="0" fontId="13" fillId="0" borderId="53" xfId="0" applyFont="1" applyFill="1" applyBorder="1"/>
    <xf numFmtId="0" fontId="0" fillId="0" borderId="55" xfId="0" applyFill="1" applyBorder="1"/>
    <xf numFmtId="0" fontId="13" fillId="0" borderId="55" xfId="0" applyFont="1" applyFill="1" applyBorder="1"/>
    <xf numFmtId="0" fontId="13" fillId="0" borderId="56" xfId="0" applyFont="1" applyFill="1" applyBorder="1"/>
    <xf numFmtId="0" fontId="0" fillId="0" borderId="57" xfId="0" applyFill="1" applyBorder="1"/>
    <xf numFmtId="0" fontId="13" fillId="0" borderId="58" xfId="0" applyFont="1" applyFill="1" applyBorder="1"/>
    <xf numFmtId="0" fontId="13" fillId="0" borderId="57" xfId="0" applyFont="1" applyFill="1" applyBorder="1"/>
    <xf numFmtId="0" fontId="1" fillId="0" borderId="19" xfId="0" applyFont="1" applyFill="1" applyBorder="1" applyAlignment="1">
      <alignment horizontal="center"/>
    </xf>
    <xf numFmtId="0" fontId="1" fillId="0" borderId="59" xfId="0" applyFont="1" applyFill="1" applyBorder="1" applyAlignment="1">
      <alignment horizontal="center"/>
    </xf>
    <xf numFmtId="0" fontId="0" fillId="0" borderId="0" xfId="0" applyFont="1"/>
    <xf numFmtId="0" fontId="2" fillId="0" borderId="16" xfId="1" applyFont="1" applyFill="1" applyBorder="1" applyAlignment="1">
      <alignment horizontal="left" vertical="center" wrapText="1"/>
    </xf>
    <xf numFmtId="0" fontId="8" fillId="0" borderId="0" xfId="0" applyFont="1" applyAlignment="1">
      <alignment wrapText="1"/>
    </xf>
    <xf numFmtId="0" fontId="0" fillId="0" borderId="0" xfId="0" applyAlignment="1">
      <alignment vertical="center" wrapText="1"/>
    </xf>
    <xf numFmtId="0" fontId="21" fillId="0" borderId="1" xfId="0" applyFont="1" applyBorder="1" applyAlignment="1">
      <alignment vertical="center" wrapText="1"/>
    </xf>
    <xf numFmtId="14" fontId="21" fillId="0" borderId="1" xfId="0" applyNumberFormat="1" applyFont="1" applyBorder="1" applyAlignment="1">
      <alignment vertical="center" wrapText="1"/>
    </xf>
    <xf numFmtId="0" fontId="13" fillId="0" borderId="1" xfId="0" applyFont="1" applyFill="1" applyBorder="1" applyAlignment="1">
      <alignment horizontal="right" wrapText="1"/>
    </xf>
    <xf numFmtId="0" fontId="0" fillId="0" borderId="0" xfId="0" applyFill="1" applyBorder="1" applyAlignment="1">
      <alignment horizontal="right"/>
    </xf>
    <xf numFmtId="0" fontId="13" fillId="0" borderId="0" xfId="0" applyFont="1" applyFill="1" applyBorder="1" applyAlignment="1">
      <alignment horizontal="right"/>
    </xf>
    <xf numFmtId="0" fontId="0" fillId="0" borderId="20" xfId="0" applyFill="1" applyBorder="1" applyAlignment="1">
      <alignment horizontal="right"/>
    </xf>
    <xf numFmtId="0" fontId="21" fillId="0" borderId="1" xfId="0" applyFont="1" applyFill="1" applyBorder="1" applyAlignment="1">
      <alignment vertical="center" wrapText="1"/>
    </xf>
    <xf numFmtId="0" fontId="23" fillId="6" borderId="1" xfId="0" applyFont="1" applyFill="1" applyBorder="1" applyAlignment="1">
      <alignment vertical="center"/>
    </xf>
    <xf numFmtId="0" fontId="24" fillId="0" borderId="0" xfId="0" applyFont="1"/>
    <xf numFmtId="0" fontId="25" fillId="0" borderId="0" xfId="0" applyFont="1" applyAlignment="1">
      <alignment vertical="center" wrapText="1"/>
    </xf>
    <xf numFmtId="0" fontId="0" fillId="0" borderId="0" xfId="0" applyFill="1" applyAlignment="1">
      <alignment vertical="center" wrapText="1"/>
    </xf>
    <xf numFmtId="0" fontId="26" fillId="0" borderId="0" xfId="0" applyFont="1"/>
    <xf numFmtId="0" fontId="26" fillId="0" borderId="0" xfId="0" applyFont="1" applyFill="1"/>
    <xf numFmtId="0" fontId="2" fillId="0" borderId="10" xfId="1" applyFont="1" applyFill="1" applyBorder="1" applyAlignment="1">
      <alignment horizontal="left" wrapText="1"/>
    </xf>
    <xf numFmtId="0" fontId="2" fillId="0" borderId="11" xfId="1" applyFont="1" applyFill="1" applyBorder="1" applyAlignment="1">
      <alignment horizontal="left" wrapText="1"/>
    </xf>
    <xf numFmtId="0" fontId="2" fillId="0" borderId="0" xfId="1" applyFont="1" applyFill="1" applyBorder="1" applyAlignment="1">
      <alignment horizontal="left" vertical="center" wrapText="1"/>
    </xf>
    <xf numFmtId="0" fontId="21" fillId="7" borderId="1" xfId="0" applyFont="1" applyFill="1" applyBorder="1" applyAlignment="1">
      <alignment vertical="center" wrapText="1"/>
    </xf>
    <xf numFmtId="14" fontId="21" fillId="0" borderId="1" xfId="0" applyNumberFormat="1" applyFont="1" applyFill="1" applyBorder="1" applyAlignment="1">
      <alignment vertical="center" wrapText="1"/>
    </xf>
    <xf numFmtId="14" fontId="13" fillId="0" borderId="24" xfId="0" applyNumberFormat="1" applyFont="1" applyFill="1" applyBorder="1"/>
    <xf numFmtId="0" fontId="28" fillId="0" borderId="0" xfId="0" applyFont="1" applyFill="1"/>
    <xf numFmtId="0" fontId="0" fillId="8" borderId="0" xfId="0" applyFill="1" applyAlignment="1">
      <alignment horizontal="right"/>
    </xf>
    <xf numFmtId="0" fontId="23" fillId="6" borderId="30" xfId="0" applyFont="1" applyFill="1" applyBorder="1" applyAlignment="1">
      <alignment vertical="center"/>
    </xf>
    <xf numFmtId="0" fontId="21" fillId="0" borderId="30" xfId="0" applyFont="1" applyBorder="1" applyAlignment="1">
      <alignment vertical="center" wrapText="1"/>
    </xf>
    <xf numFmtId="0" fontId="21" fillId="0" borderId="32" xfId="0" applyFont="1" applyBorder="1" applyAlignment="1">
      <alignment vertical="center" wrapText="1"/>
    </xf>
    <xf numFmtId="0" fontId="21" fillId="0" borderId="24" xfId="0" applyFont="1" applyBorder="1" applyAlignment="1">
      <alignment vertical="center" wrapText="1"/>
    </xf>
    <xf numFmtId="0" fontId="21" fillId="7" borderId="24" xfId="0" applyFont="1" applyFill="1" applyBorder="1" applyAlignment="1">
      <alignment vertical="center" wrapText="1"/>
    </xf>
    <xf numFmtId="0" fontId="23" fillId="6" borderId="26" xfId="0" applyFont="1" applyFill="1" applyBorder="1" applyAlignment="1">
      <alignment vertical="center"/>
    </xf>
    <xf numFmtId="0" fontId="21" fillId="8" borderId="26" xfId="0" applyFont="1" applyFill="1" applyBorder="1" applyAlignment="1">
      <alignment vertical="center" wrapText="1"/>
    </xf>
    <xf numFmtId="0" fontId="21" fillId="7" borderId="26" xfId="0" applyFont="1" applyFill="1" applyBorder="1" applyAlignment="1">
      <alignment vertical="center" wrapText="1"/>
    </xf>
    <xf numFmtId="0" fontId="21" fillId="7" borderId="28" xfId="0" applyFont="1" applyFill="1" applyBorder="1" applyAlignment="1">
      <alignment vertical="center" wrapText="1"/>
    </xf>
    <xf numFmtId="0" fontId="21" fillId="0" borderId="30" xfId="0" applyFont="1" applyFill="1" applyBorder="1" applyAlignment="1">
      <alignment vertical="center" wrapText="1"/>
    </xf>
    <xf numFmtId="0" fontId="21" fillId="0" borderId="32" xfId="0" applyFont="1" applyFill="1" applyBorder="1" applyAlignment="1">
      <alignment vertical="center" wrapText="1"/>
    </xf>
    <xf numFmtId="0" fontId="21" fillId="0" borderId="24" xfId="0" applyFont="1" applyFill="1" applyBorder="1" applyAlignment="1">
      <alignment vertical="center" wrapText="1"/>
    </xf>
    <xf numFmtId="0" fontId="21" fillId="0" borderId="26" xfId="0" applyFont="1" applyFill="1" applyBorder="1" applyAlignment="1">
      <alignment vertical="center" wrapText="1"/>
    </xf>
    <xf numFmtId="0" fontId="21" fillId="0" borderId="28" xfId="0" applyFont="1" applyFill="1" applyBorder="1" applyAlignment="1">
      <alignment vertical="center" wrapText="1"/>
    </xf>
    <xf numFmtId="0" fontId="21" fillId="8" borderId="28" xfId="0" applyFont="1" applyFill="1" applyBorder="1" applyAlignment="1">
      <alignment vertical="center" wrapText="1"/>
    </xf>
    <xf numFmtId="164" fontId="13" fillId="0" borderId="1" xfId="2" applyNumberFormat="1" applyFont="1" applyFill="1" applyBorder="1"/>
    <xf numFmtId="164" fontId="0" fillId="0" borderId="0" xfId="2" applyNumberFormat="1" applyFont="1" applyFill="1" applyBorder="1"/>
    <xf numFmtId="164" fontId="13" fillId="0" borderId="0" xfId="2" applyNumberFormat="1" applyFont="1" applyFill="1" applyBorder="1"/>
    <xf numFmtId="164" fontId="13" fillId="0" borderId="50" xfId="2" applyNumberFormat="1" applyFont="1" applyFill="1" applyBorder="1"/>
    <xf numFmtId="164" fontId="0" fillId="0" borderId="20" xfId="2" applyNumberFormat="1" applyFont="1" applyFill="1" applyBorder="1"/>
    <xf numFmtId="164" fontId="13" fillId="0" borderId="24" xfId="2" applyNumberFormat="1" applyFont="1" applyFill="1" applyBorder="1"/>
    <xf numFmtId="164" fontId="13" fillId="0" borderId="36" xfId="2" applyNumberFormat="1" applyFont="1" applyFill="1" applyBorder="1"/>
    <xf numFmtId="164" fontId="13" fillId="0" borderId="51" xfId="2" applyNumberFormat="1" applyFont="1" applyFill="1" applyBorder="1"/>
    <xf numFmtId="164" fontId="13" fillId="0" borderId="37" xfId="2" applyNumberFormat="1" applyFont="1" applyFill="1" applyBorder="1"/>
    <xf numFmtId="14" fontId="0" fillId="0" borderId="16" xfId="0" applyNumberFormat="1" applyFill="1" applyBorder="1"/>
    <xf numFmtId="0" fontId="0" fillId="0" borderId="0" xfId="0" applyBorder="1"/>
    <xf numFmtId="0" fontId="0" fillId="0" borderId="0" xfId="0" applyFill="1" applyBorder="1" applyAlignment="1">
      <alignment horizontal="center"/>
    </xf>
    <xf numFmtId="0" fontId="29" fillId="9" borderId="21" xfId="0" applyFont="1" applyFill="1" applyBorder="1" applyAlignment="1">
      <alignment horizontal="center" vertical="center" wrapText="1"/>
    </xf>
    <xf numFmtId="0" fontId="2" fillId="0" borderId="24" xfId="1" applyFont="1" applyFill="1" applyBorder="1" applyAlignment="1">
      <alignment horizontal="left" vertical="center"/>
    </xf>
    <xf numFmtId="0" fontId="1" fillId="0" borderId="61" xfId="1" applyFont="1" applyFill="1" applyBorder="1" applyAlignment="1">
      <alignment horizontal="right" vertical="center" wrapText="1"/>
    </xf>
    <xf numFmtId="0" fontId="1" fillId="0" borderId="62" xfId="1" applyFont="1" applyFill="1" applyBorder="1" applyAlignment="1">
      <alignment horizontal="right"/>
    </xf>
    <xf numFmtId="0" fontId="1" fillId="0" borderId="45" xfId="1" applyFont="1" applyFill="1" applyBorder="1" applyAlignment="1">
      <alignment horizontal="right" vertical="top"/>
    </xf>
    <xf numFmtId="0" fontId="30" fillId="0" borderId="0" xfId="0" applyFont="1"/>
    <xf numFmtId="0" fontId="2" fillId="0" borderId="14" xfId="1" applyFont="1" applyFill="1" applyBorder="1" applyAlignment="1">
      <alignment horizontal="left" vertical="center" wrapText="1"/>
    </xf>
    <xf numFmtId="0" fontId="2" fillId="0" borderId="40" xfId="1" applyFont="1" applyFill="1" applyBorder="1" applyAlignment="1">
      <alignment wrapText="1"/>
    </xf>
    <xf numFmtId="0" fontId="2" fillId="0" borderId="10" xfId="1" applyNumberFormat="1" applyFont="1" applyFill="1" applyBorder="1" applyAlignment="1">
      <alignment horizontal="left" wrapText="1"/>
    </xf>
    <xf numFmtId="0" fontId="2" fillId="0" borderId="10" xfId="1" applyFont="1" applyFill="1" applyBorder="1" applyAlignment="1">
      <alignment wrapText="1"/>
    </xf>
    <xf numFmtId="0" fontId="0" fillId="0" borderId="0" xfId="0" applyAlignment="1">
      <alignment wrapText="1"/>
    </xf>
    <xf numFmtId="0" fontId="2" fillId="0" borderId="6" xfId="1" applyFont="1" applyFill="1" applyBorder="1" applyAlignment="1">
      <alignment wrapText="1"/>
    </xf>
    <xf numFmtId="0" fontId="10" fillId="0" borderId="11" xfId="1" applyFont="1" applyFill="1" applyBorder="1" applyAlignment="1">
      <alignment horizontal="left" vertical="top" wrapText="1"/>
    </xf>
    <xf numFmtId="0" fontId="1" fillId="0" borderId="6" xfId="1" applyFont="1" applyFill="1" applyBorder="1" applyAlignment="1">
      <alignment horizontal="left" vertical="top" wrapText="1"/>
    </xf>
    <xf numFmtId="0" fontId="2" fillId="0" borderId="17" xfId="1" applyFont="1" applyFill="1" applyBorder="1" applyAlignment="1">
      <alignment vertical="center" wrapText="1"/>
    </xf>
    <xf numFmtId="0" fontId="0" fillId="0" borderId="6" xfId="0" applyBorder="1" applyAlignment="1">
      <alignment wrapText="1"/>
    </xf>
    <xf numFmtId="0" fontId="2" fillId="0" borderId="10" xfId="1" applyFont="1" applyFill="1" applyBorder="1" applyAlignment="1">
      <alignment vertical="top" wrapText="1"/>
    </xf>
    <xf numFmtId="0" fontId="1" fillId="0" borderId="10" xfId="1" applyFont="1" applyFill="1" applyBorder="1" applyAlignment="1">
      <alignment vertical="top" wrapText="1"/>
    </xf>
    <xf numFmtId="0" fontId="1" fillId="0" borderId="12" xfId="1" applyFont="1" applyFill="1" applyBorder="1" applyAlignment="1">
      <alignment horizontal="left" wrapText="1"/>
    </xf>
    <xf numFmtId="3" fontId="1" fillId="0" borderId="10" xfId="1" applyNumberFormat="1" applyFont="1" applyFill="1" applyBorder="1" applyAlignment="1">
      <alignment horizontal="left" wrapText="1"/>
    </xf>
    <xf numFmtId="3" fontId="1" fillId="0" borderId="14" xfId="1" applyNumberFormat="1" applyFont="1" applyFill="1" applyBorder="1" applyAlignment="1">
      <alignment horizontal="left" wrapText="1"/>
    </xf>
    <xf numFmtId="3" fontId="1" fillId="0" borderId="40" xfId="1" applyNumberFormat="1" applyFont="1" applyFill="1" applyBorder="1" applyAlignment="1">
      <alignment horizontal="left" wrapText="1"/>
    </xf>
    <xf numFmtId="0" fontId="2" fillId="0" borderId="40" xfId="1" applyFont="1" applyFill="1" applyBorder="1" applyAlignment="1">
      <alignment horizontal="left" wrapText="1"/>
    </xf>
    <xf numFmtId="0" fontId="2" fillId="0" borderId="21" xfId="1" applyFont="1" applyFill="1" applyBorder="1" applyAlignment="1">
      <alignment wrapText="1"/>
    </xf>
    <xf numFmtId="0" fontId="0" fillId="0" borderId="0" xfId="0" applyFill="1" applyAlignment="1">
      <alignment wrapText="1"/>
    </xf>
    <xf numFmtId="0" fontId="13" fillId="0" borderId="24" xfId="0" applyFont="1" applyFill="1" applyBorder="1" applyAlignment="1">
      <alignment horizontal="right" wrapText="1"/>
    </xf>
    <xf numFmtId="0" fontId="1" fillId="0" borderId="0" xfId="0" applyFont="1" applyBorder="1"/>
    <xf numFmtId="0" fontId="19" fillId="0" borderId="5" xfId="0" applyFont="1" applyFill="1" applyBorder="1" applyAlignment="1">
      <alignment horizontal="left" vertical="center" wrapText="1" indent="2"/>
    </xf>
    <xf numFmtId="0" fontId="2" fillId="0" borderId="63" xfId="0" applyFont="1" applyFill="1" applyBorder="1"/>
    <xf numFmtId="0" fontId="1" fillId="2" borderId="30" xfId="0" applyFont="1" applyFill="1" applyBorder="1" applyAlignment="1">
      <alignment vertical="center" wrapText="1"/>
    </xf>
    <xf numFmtId="0" fontId="2" fillId="0" borderId="0" xfId="1" applyFont="1" applyFill="1" applyBorder="1" applyAlignment="1">
      <alignment horizontal="left" vertical="center" wrapText="1"/>
    </xf>
    <xf numFmtId="0" fontId="9" fillId="0" borderId="3" xfId="1" applyFont="1" applyFill="1" applyBorder="1" applyAlignment="1">
      <alignment vertical="center"/>
    </xf>
    <xf numFmtId="0" fontId="9" fillId="0" borderId="4" xfId="1" applyFont="1" applyFill="1" applyBorder="1" applyAlignment="1">
      <alignment vertical="center"/>
    </xf>
    <xf numFmtId="0" fontId="2" fillId="0" borderId="4" xfId="1" applyFont="1" applyFill="1" applyBorder="1" applyAlignment="1">
      <alignment vertical="top" wrapText="1"/>
    </xf>
    <xf numFmtId="0" fontId="2" fillId="0" borderId="6" xfId="1" applyFont="1" applyFill="1" applyBorder="1" applyAlignment="1">
      <alignment vertical="center" wrapText="1"/>
    </xf>
    <xf numFmtId="0" fontId="2" fillId="0" borderId="3" xfId="1" applyFont="1" applyFill="1" applyBorder="1" applyAlignment="1">
      <alignment vertical="top" wrapText="1"/>
    </xf>
    <xf numFmtId="0" fontId="29" fillId="9" borderId="0" xfId="0" applyFont="1" applyFill="1" applyBorder="1" applyAlignment="1">
      <alignment horizontal="center" vertical="center" wrapText="1"/>
    </xf>
    <xf numFmtId="0" fontId="0" fillId="10" borderId="0" xfId="0" applyFill="1" applyBorder="1" applyAlignment="1">
      <alignment horizontal="center"/>
    </xf>
    <xf numFmtId="0" fontId="0" fillId="11" borderId="0" xfId="0" applyFill="1"/>
    <xf numFmtId="0" fontId="12" fillId="0" borderId="0" xfId="0" applyFont="1" applyAlignment="1">
      <alignment horizontal="left"/>
    </xf>
    <xf numFmtId="0" fontId="12" fillId="0" borderId="33" xfId="0" applyFont="1" applyBorder="1" applyAlignment="1">
      <alignment horizontal="left" vertical="center" wrapText="1"/>
    </xf>
    <xf numFmtId="0" fontId="0" fillId="11" borderId="0" xfId="0" applyFill="1" applyBorder="1"/>
    <xf numFmtId="0" fontId="13" fillId="0" borderId="63" xfId="0" applyFont="1" applyFill="1" applyBorder="1"/>
    <xf numFmtId="0" fontId="0" fillId="11" borderId="0" xfId="0" applyFill="1" applyAlignment="1">
      <alignment horizontal="center"/>
    </xf>
    <xf numFmtId="0" fontId="0" fillId="10" borderId="0" xfId="0" applyFill="1" applyAlignment="1">
      <alignment horizontal="center"/>
    </xf>
    <xf numFmtId="0" fontId="13" fillId="0" borderId="0" xfId="0" applyFont="1" applyFill="1" applyBorder="1" applyAlignment="1">
      <alignment vertical="center"/>
    </xf>
    <xf numFmtId="0" fontId="12" fillId="0" borderId="0" xfId="0" applyFont="1" applyFill="1" applyBorder="1" applyAlignment="1">
      <alignment vertical="center"/>
    </xf>
    <xf numFmtId="0" fontId="35" fillId="0" borderId="0" xfId="3" applyFont="1" applyFill="1" applyBorder="1" applyAlignment="1">
      <alignment vertical="center"/>
    </xf>
    <xf numFmtId="0" fontId="13" fillId="0" borderId="0" xfId="0" applyFont="1" applyAlignment="1">
      <alignment vertical="center"/>
    </xf>
    <xf numFmtId="0" fontId="2" fillId="0" borderId="30" xfId="0" applyFont="1" applyFill="1" applyBorder="1" applyAlignment="1">
      <alignment vertical="center"/>
    </xf>
    <xf numFmtId="0" fontId="2" fillId="0" borderId="34" xfId="0" applyFont="1" applyFill="1" applyBorder="1" applyAlignment="1">
      <alignment vertical="center" wrapText="1"/>
    </xf>
    <xf numFmtId="0" fontId="2" fillId="0" borderId="22" xfId="0"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36" xfId="0" applyFont="1" applyFill="1" applyBorder="1" applyAlignment="1">
      <alignment vertical="center"/>
    </xf>
    <xf numFmtId="0" fontId="1" fillId="2" borderId="30" xfId="0" applyFont="1" applyFill="1" applyBorder="1" applyAlignment="1">
      <alignment vertical="center"/>
    </xf>
    <xf numFmtId="0" fontId="2" fillId="0" borderId="26" xfId="0" applyFont="1" applyFill="1" applyBorder="1" applyAlignment="1">
      <alignment vertical="center"/>
    </xf>
    <xf numFmtId="0" fontId="2" fillId="0" borderId="53" xfId="0" applyFont="1" applyFill="1" applyBorder="1" applyAlignment="1">
      <alignment vertical="center"/>
    </xf>
    <xf numFmtId="0" fontId="1" fillId="2" borderId="22" xfId="0" applyFont="1" applyFill="1" applyBorder="1" applyAlignment="1">
      <alignment vertical="center"/>
    </xf>
    <xf numFmtId="0" fontId="2" fillId="0" borderId="14" xfId="1" applyFont="1" applyFill="1" applyBorder="1" applyAlignment="1">
      <alignment horizontal="center" vertical="top" wrapText="1"/>
    </xf>
    <xf numFmtId="0" fontId="2" fillId="0" borderId="12" xfId="1" applyFont="1" applyFill="1" applyBorder="1" applyAlignment="1">
      <alignment horizontal="center" vertical="top" wrapText="1"/>
    </xf>
    <xf numFmtId="0" fontId="2" fillId="0" borderId="15" xfId="1" applyFont="1" applyFill="1" applyBorder="1" applyAlignment="1">
      <alignment horizontal="center" vertical="top" wrapText="1"/>
    </xf>
    <xf numFmtId="0" fontId="2" fillId="0" borderId="13" xfId="1" applyFont="1" applyFill="1" applyBorder="1" applyAlignment="1">
      <alignment horizontal="center" vertical="top" wrapText="1"/>
    </xf>
    <xf numFmtId="0" fontId="2" fillId="0" borderId="16" xfId="1" applyFont="1" applyFill="1" applyBorder="1" applyAlignment="1">
      <alignment horizontal="left" vertical="center" wrapText="1"/>
    </xf>
    <xf numFmtId="0" fontId="1" fillId="0" borderId="22" xfId="0" applyFont="1" applyFill="1" applyBorder="1" applyAlignment="1">
      <alignment horizontal="center" vertical="center" wrapText="1"/>
    </xf>
    <xf numFmtId="14" fontId="2" fillId="0" borderId="0" xfId="0" applyNumberFormat="1" applyFont="1" applyFill="1" applyBorder="1"/>
    <xf numFmtId="0" fontId="1" fillId="0" borderId="0" xfId="0" applyFont="1" applyFill="1" applyBorder="1" applyAlignment="1"/>
    <xf numFmtId="0" fontId="0" fillId="0" borderId="0" xfId="0" applyFill="1" applyBorder="1" applyAlignment="1">
      <alignment vertical="center"/>
    </xf>
    <xf numFmtId="0" fontId="2" fillId="2" borderId="38" xfId="0" applyFont="1" applyFill="1" applyBorder="1"/>
    <xf numFmtId="0" fontId="2" fillId="0" borderId="1" xfId="0" applyFont="1" applyFill="1" applyBorder="1" applyAlignment="1">
      <alignment horizontal="left" vertical="center"/>
    </xf>
    <xf numFmtId="0" fontId="0" fillId="0" borderId="3" xfId="0" applyFill="1" applyBorder="1" applyAlignment="1">
      <alignment wrapText="1"/>
    </xf>
    <xf numFmtId="0" fontId="2" fillId="0" borderId="4" xfId="1" applyFont="1" applyFill="1" applyBorder="1" applyAlignment="1">
      <alignment vertical="center" wrapText="1"/>
    </xf>
    <xf numFmtId="0" fontId="12" fillId="0" borderId="18" xfId="0" applyFont="1" applyFill="1" applyBorder="1" applyAlignment="1">
      <alignment horizontal="center" vertical="center" wrapText="1"/>
    </xf>
    <xf numFmtId="0" fontId="2" fillId="0" borderId="18" xfId="0" applyFont="1" applyFill="1" applyBorder="1" applyAlignment="1">
      <alignment vertical="center" wrapText="1"/>
    </xf>
    <xf numFmtId="0" fontId="2" fillId="0" borderId="26" xfId="1" applyFont="1" applyFill="1" applyBorder="1" applyAlignment="1">
      <alignment horizontal="left" vertical="center"/>
    </xf>
    <xf numFmtId="0" fontId="1" fillId="0" borderId="1" xfId="0" applyFont="1" applyFill="1" applyBorder="1" applyAlignment="1">
      <alignment horizontal="left" vertical="center"/>
    </xf>
    <xf numFmtId="0" fontId="1" fillId="0" borderId="22" xfId="0" applyFont="1" applyFill="1" applyBorder="1" applyAlignment="1">
      <alignment vertical="center"/>
    </xf>
    <xf numFmtId="0" fontId="1" fillId="0" borderId="61" xfId="1" applyFont="1" applyFill="1" applyBorder="1" applyAlignment="1">
      <alignment horizontal="left" vertical="center"/>
    </xf>
    <xf numFmtId="0" fontId="1" fillId="0" borderId="62" xfId="1" applyFont="1" applyFill="1" applyBorder="1" applyAlignment="1">
      <alignment horizontal="right" vertical="center"/>
    </xf>
    <xf numFmtId="0" fontId="16" fillId="0" borderId="5" xfId="0" applyFont="1" applyFill="1" applyBorder="1" applyAlignment="1">
      <alignment horizontal="right" vertical="center"/>
    </xf>
    <xf numFmtId="0" fontId="17" fillId="0" borderId="5" xfId="0" applyFont="1" applyFill="1" applyBorder="1" applyAlignment="1">
      <alignment horizontal="right" vertical="top"/>
    </xf>
    <xf numFmtId="0" fontId="1" fillId="0" borderId="66" xfId="1" applyFont="1" applyFill="1" applyBorder="1" applyAlignment="1">
      <alignment horizontal="right" vertical="center"/>
    </xf>
    <xf numFmtId="0" fontId="2" fillId="0" borderId="16"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6" xfId="1" applyFont="1" applyFill="1" applyBorder="1" applyAlignment="1">
      <alignment horizontal="left" vertical="center" wrapText="1"/>
    </xf>
    <xf numFmtId="0" fontId="6" fillId="0" borderId="36" xfId="0" applyFont="1" applyFill="1" applyBorder="1" applyAlignment="1">
      <alignment vertical="center"/>
    </xf>
    <xf numFmtId="0" fontId="1" fillId="0" borderId="67" xfId="1" applyFont="1" applyFill="1" applyBorder="1" applyAlignment="1">
      <alignment horizontal="right"/>
    </xf>
    <xf numFmtId="0" fontId="1" fillId="0" borderId="68" xfId="1" applyFont="1" applyFill="1" applyBorder="1" applyAlignment="1"/>
    <xf numFmtId="0" fontId="2" fillId="0" borderId="68" xfId="1" applyFont="1" applyFill="1" applyBorder="1" applyAlignment="1"/>
    <xf numFmtId="0" fontId="1" fillId="0" borderId="61" xfId="1" applyFont="1" applyFill="1" applyBorder="1" applyAlignment="1">
      <alignment horizontal="right" vertical="center"/>
    </xf>
    <xf numFmtId="0" fontId="1" fillId="0" borderId="65" xfId="1" applyFont="1" applyFill="1" applyBorder="1" applyAlignment="1">
      <alignment horizontal="right" vertical="center"/>
    </xf>
    <xf numFmtId="0" fontId="1" fillId="0" borderId="45" xfId="1" applyFont="1" applyFill="1" applyBorder="1" applyAlignment="1">
      <alignment horizontal="right" vertical="center"/>
    </xf>
    <xf numFmtId="0" fontId="2" fillId="0" borderId="10" xfId="1" applyFont="1" applyFill="1" applyBorder="1" applyAlignment="1">
      <alignment horizontal="left" wrapText="1"/>
    </xf>
    <xf numFmtId="0" fontId="2" fillId="0" borderId="3" xfId="1" applyFont="1" applyFill="1" applyBorder="1" applyAlignment="1">
      <alignment vertical="center" wrapText="1"/>
    </xf>
    <xf numFmtId="0" fontId="2" fillId="0" borderId="20" xfId="1" applyFont="1" applyFill="1" applyBorder="1" applyAlignment="1">
      <alignment vertical="center" wrapText="1"/>
    </xf>
    <xf numFmtId="0" fontId="2" fillId="0" borderId="0" xfId="1" applyFont="1" applyFill="1" applyBorder="1" applyAlignment="1">
      <alignment vertical="center" wrapText="1"/>
    </xf>
    <xf numFmtId="0" fontId="2" fillId="0" borderId="45" xfId="1" applyFont="1" applyFill="1" applyBorder="1" applyAlignment="1">
      <alignment vertical="center" wrapText="1"/>
    </xf>
    <xf numFmtId="0" fontId="2" fillId="0" borderId="16" xfId="1" applyFont="1" applyFill="1" applyBorder="1" applyAlignment="1">
      <alignment vertical="center" wrapText="1"/>
    </xf>
    <xf numFmtId="0" fontId="9" fillId="0" borderId="38" xfId="1" applyFont="1" applyFill="1" applyBorder="1" applyAlignment="1">
      <alignment vertical="center"/>
    </xf>
    <xf numFmtId="0" fontId="9" fillId="0" borderId="4" xfId="1" applyFont="1" applyFill="1" applyBorder="1" applyAlignment="1">
      <alignment horizontal="left" vertical="center" wrapText="1"/>
    </xf>
    <xf numFmtId="0" fontId="2" fillId="0" borderId="15" xfId="1" applyFont="1" applyFill="1" applyBorder="1" applyAlignment="1">
      <alignment horizontal="left" wrapText="1"/>
    </xf>
    <xf numFmtId="0" fontId="1" fillId="12" borderId="3" xfId="0" applyFont="1" applyFill="1" applyBorder="1"/>
    <xf numFmtId="0" fontId="1" fillId="12" borderId="3" xfId="0" applyFont="1" applyFill="1" applyBorder="1" applyAlignment="1">
      <alignment horizontal="center"/>
    </xf>
    <xf numFmtId="0" fontId="1" fillId="12" borderId="3" xfId="0" applyFont="1" applyFill="1" applyBorder="1" applyAlignment="1"/>
    <xf numFmtId="0" fontId="16" fillId="12" borderId="4" xfId="0" applyFont="1" applyFill="1" applyBorder="1" applyAlignment="1">
      <alignment horizontal="right" vertical="center"/>
    </xf>
    <xf numFmtId="0" fontId="1" fillId="12" borderId="16" xfId="0" applyFont="1" applyFill="1" applyBorder="1"/>
    <xf numFmtId="0" fontId="37" fillId="12" borderId="16" xfId="0" applyFont="1" applyFill="1" applyBorder="1" applyAlignment="1">
      <alignment vertical="top"/>
    </xf>
    <xf numFmtId="0" fontId="1" fillId="12" borderId="16" xfId="0" applyFont="1" applyFill="1" applyBorder="1" applyAlignment="1"/>
    <xf numFmtId="0" fontId="17" fillId="12" borderId="17" xfId="0" applyFont="1" applyFill="1" applyBorder="1" applyAlignment="1">
      <alignment horizontal="right" vertical="top"/>
    </xf>
    <xf numFmtId="0" fontId="12" fillId="0" borderId="42" xfId="0" applyFont="1" applyBorder="1" applyAlignment="1">
      <alignment vertical="center" wrapText="1"/>
    </xf>
    <xf numFmtId="0" fontId="12" fillId="0" borderId="43" xfId="0" applyFont="1" applyBorder="1" applyAlignment="1">
      <alignment vertical="center" wrapText="1"/>
    </xf>
    <xf numFmtId="0" fontId="1" fillId="0" borderId="10" xfId="1" applyFont="1" applyFill="1" applyBorder="1" applyAlignment="1">
      <alignment horizontal="center" vertical="center"/>
    </xf>
    <xf numFmtId="0" fontId="44" fillId="0" borderId="64" xfId="0" applyFont="1" applyBorder="1" applyAlignment="1">
      <alignment vertical="center" wrapText="1"/>
    </xf>
    <xf numFmtId="0" fontId="45" fillId="0" borderId="19" xfId="0" applyFont="1" applyBorder="1" applyAlignment="1">
      <alignment vertical="center" wrapText="1"/>
    </xf>
    <xf numFmtId="0" fontId="46" fillId="0" borderId="19" xfId="0" applyFont="1" applyBorder="1"/>
    <xf numFmtId="0" fontId="44" fillId="0" borderId="50" xfId="0" applyFont="1" applyBorder="1" applyAlignment="1">
      <alignment vertical="center" wrapText="1"/>
    </xf>
    <xf numFmtId="0" fontId="42" fillId="0" borderId="70" xfId="0" applyFont="1" applyFill="1" applyBorder="1"/>
    <xf numFmtId="14" fontId="45" fillId="0" borderId="1" xfId="0" applyNumberFormat="1" applyFont="1" applyFill="1" applyBorder="1" applyAlignment="1">
      <alignment horizontal="left" vertical="center" wrapText="1"/>
    </xf>
    <xf numFmtId="0" fontId="44" fillId="0" borderId="50" xfId="0" applyFont="1" applyFill="1" applyBorder="1" applyAlignment="1">
      <alignment vertical="center" wrapText="1"/>
    </xf>
    <xf numFmtId="0" fontId="44" fillId="0" borderId="73" xfId="0" applyFont="1" applyBorder="1" applyAlignment="1">
      <alignment vertical="center" wrapText="1"/>
    </xf>
    <xf numFmtId="0" fontId="46" fillId="0" borderId="59" xfId="0" applyFont="1" applyBorder="1"/>
    <xf numFmtId="0" fontId="44" fillId="0" borderId="23" xfId="0" applyFont="1" applyBorder="1" applyAlignment="1">
      <alignment vertical="center" wrapText="1"/>
    </xf>
    <xf numFmtId="14" fontId="45" fillId="0" borderId="24" xfId="0" applyNumberFormat="1" applyFont="1" applyFill="1" applyBorder="1" applyAlignment="1">
      <alignment horizontal="left" vertical="center" wrapText="1"/>
    </xf>
    <xf numFmtId="0" fontId="44" fillId="0" borderId="23" xfId="0" applyFont="1" applyFill="1" applyBorder="1" applyAlignment="1">
      <alignment vertical="center" wrapText="1"/>
    </xf>
    <xf numFmtId="0" fontId="41" fillId="0" borderId="0" xfId="0" applyFont="1" applyBorder="1"/>
    <xf numFmtId="0" fontId="44" fillId="0" borderId="25" xfId="0" applyFont="1" applyBorder="1" applyAlignment="1">
      <alignment vertical="center" wrapText="1"/>
    </xf>
    <xf numFmtId="0" fontId="41" fillId="0" borderId="16" xfId="0" applyFont="1" applyBorder="1"/>
    <xf numFmtId="3" fontId="13" fillId="0" borderId="32" xfId="0" applyNumberFormat="1" applyFont="1" applyFill="1" applyBorder="1"/>
    <xf numFmtId="0" fontId="32" fillId="0" borderId="0" xfId="0" applyFont="1" applyFill="1" applyBorder="1" applyAlignment="1">
      <alignment vertical="center"/>
    </xf>
    <xf numFmtId="0" fontId="1" fillId="0" borderId="0" xfId="0" applyFont="1" applyFill="1" applyBorder="1" applyAlignment="1">
      <alignment vertical="center"/>
    </xf>
    <xf numFmtId="0" fontId="12" fillId="0" borderId="0" xfId="0" applyFont="1" applyFill="1" applyBorder="1" applyAlignment="1">
      <alignment vertical="center" wrapText="1"/>
    </xf>
    <xf numFmtId="0" fontId="31" fillId="0" borderId="0" xfId="3" applyFill="1" applyBorder="1" applyAlignment="1">
      <alignment vertical="center"/>
    </xf>
    <xf numFmtId="0" fontId="31" fillId="0" borderId="0" xfId="3" applyFill="1" applyBorder="1" applyAlignment="1">
      <alignment vertical="center" wrapText="1"/>
    </xf>
    <xf numFmtId="0" fontId="19" fillId="0" borderId="0" xfId="0" applyFont="1" applyFill="1" applyBorder="1" applyAlignment="1">
      <alignment horizontal="left" vertical="center" wrapText="1" indent="2"/>
    </xf>
    <xf numFmtId="0" fontId="1" fillId="2" borderId="0" xfId="0" applyFont="1" applyFill="1" applyBorder="1"/>
    <xf numFmtId="0" fontId="45" fillId="13" borderId="0" xfId="0" applyFont="1" applyFill="1" applyBorder="1" applyAlignment="1">
      <alignment vertical="center"/>
    </xf>
    <xf numFmtId="0" fontId="41" fillId="13" borderId="0" xfId="0" applyFont="1" applyFill="1" applyBorder="1" applyAlignment="1">
      <alignment vertical="center"/>
    </xf>
    <xf numFmtId="0" fontId="44" fillId="13" borderId="5" xfId="0" applyFont="1" applyFill="1" applyBorder="1" applyAlignment="1">
      <alignment vertical="center" wrapText="1"/>
    </xf>
    <xf numFmtId="0" fontId="47" fillId="13" borderId="6" xfId="3" applyFont="1" applyFill="1" applyBorder="1" applyAlignment="1">
      <alignment vertical="center"/>
    </xf>
    <xf numFmtId="0" fontId="44" fillId="13" borderId="5" xfId="0" applyFont="1" applyFill="1" applyBorder="1" applyAlignment="1">
      <alignment vertical="center"/>
    </xf>
    <xf numFmtId="0" fontId="48" fillId="13" borderId="6" xfId="3" applyFont="1" applyFill="1" applyBorder="1" applyAlignment="1">
      <alignment vertical="center"/>
    </xf>
    <xf numFmtId="0" fontId="47" fillId="13" borderId="6" xfId="3" applyFont="1" applyFill="1" applyBorder="1" applyAlignment="1">
      <alignment vertical="center" wrapText="1"/>
    </xf>
    <xf numFmtId="0" fontId="44" fillId="13" borderId="60" xfId="0" applyFont="1" applyFill="1" applyBorder="1" applyAlignment="1">
      <alignment vertical="center" wrapText="1"/>
    </xf>
    <xf numFmtId="0" fontId="45" fillId="13" borderId="16" xfId="0" applyFont="1" applyFill="1" applyBorder="1" applyAlignment="1">
      <alignment vertical="center"/>
    </xf>
    <xf numFmtId="0" fontId="47" fillId="13" borderId="17" xfId="3" applyFont="1" applyFill="1" applyBorder="1" applyAlignment="1">
      <alignment vertical="center" wrapText="1"/>
    </xf>
    <xf numFmtId="14" fontId="13" fillId="0" borderId="26" xfId="0" applyNumberFormat="1" applyFont="1" applyFill="1" applyBorder="1" applyAlignment="1">
      <alignment horizontal="right"/>
    </xf>
    <xf numFmtId="14" fontId="13" fillId="0" borderId="16" xfId="0" applyNumberFormat="1" applyFont="1" applyFill="1" applyBorder="1" applyAlignment="1">
      <alignment horizontal="right"/>
    </xf>
    <xf numFmtId="14" fontId="13" fillId="0" borderId="52" xfId="0" applyNumberFormat="1" applyFont="1" applyFill="1" applyBorder="1" applyAlignment="1">
      <alignment horizontal="right"/>
    </xf>
    <xf numFmtId="14" fontId="0" fillId="0" borderId="45" xfId="0" applyNumberFormat="1" applyFill="1" applyBorder="1" applyAlignment="1">
      <alignment horizontal="right"/>
    </xf>
    <xf numFmtId="14" fontId="13" fillId="0" borderId="28" xfId="0" applyNumberFormat="1" applyFont="1" applyFill="1" applyBorder="1" applyAlignment="1">
      <alignment horizontal="right"/>
    </xf>
    <xf numFmtId="14" fontId="2" fillId="0" borderId="1" xfId="0" applyNumberFormat="1" applyFont="1" applyFill="1" applyBorder="1" applyAlignment="1">
      <alignment horizontal="right"/>
    </xf>
    <xf numFmtId="0" fontId="1" fillId="0" borderId="12"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10" xfId="1" applyFont="1" applyFill="1" applyBorder="1" applyAlignment="1">
      <alignment horizontal="left"/>
    </xf>
    <xf numFmtId="14" fontId="2" fillId="0" borderId="10" xfId="1" applyNumberFormat="1" applyFont="1" applyFill="1" applyBorder="1" applyAlignment="1">
      <alignment horizontal="right" wrapText="1"/>
    </xf>
    <xf numFmtId="14" fontId="13" fillId="0" borderId="24" xfId="0" applyNumberFormat="1" applyFont="1" applyFill="1" applyBorder="1" applyAlignment="1">
      <alignment horizontal="right"/>
    </xf>
    <xf numFmtId="0" fontId="2" fillId="0" borderId="63" xfId="1" applyFont="1" applyFill="1" applyBorder="1" applyAlignment="1">
      <alignment horizontal="left" vertical="center"/>
    </xf>
    <xf numFmtId="0" fontId="32" fillId="13" borderId="75" xfId="0" applyFont="1" applyFill="1" applyBorder="1" applyAlignment="1">
      <alignment horizontal="left"/>
    </xf>
    <xf numFmtId="0" fontId="1" fillId="13" borderId="21" xfId="0" applyFont="1" applyFill="1" applyBorder="1" applyAlignment="1">
      <alignment horizontal="left"/>
    </xf>
    <xf numFmtId="0" fontId="1" fillId="13" borderId="74" xfId="0" applyFont="1" applyFill="1" applyBorder="1" applyAlignment="1">
      <alignment horizontal="left"/>
    </xf>
    <xf numFmtId="0" fontId="0" fillId="0" borderId="0" xfId="0" applyFill="1" applyAlignment="1">
      <alignment horizontal="right"/>
    </xf>
    <xf numFmtId="0" fontId="21" fillId="0" borderId="1" xfId="0" applyNumberFormat="1" applyFont="1" applyFill="1" applyBorder="1" applyAlignment="1">
      <alignment vertical="center"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6" xfId="0" applyFont="1" applyFill="1" applyBorder="1" applyAlignment="1">
      <alignment horizontal="left" vertical="top" wrapText="1"/>
    </xf>
    <xf numFmtId="0" fontId="14" fillId="12" borderId="2" xfId="0" applyFont="1" applyFill="1" applyBorder="1" applyAlignment="1">
      <alignment horizontal="left" vertical="center" wrapText="1"/>
    </xf>
    <xf numFmtId="0" fontId="14" fillId="12" borderId="3" xfId="0" applyFont="1" applyFill="1" applyBorder="1" applyAlignment="1">
      <alignment horizontal="left" vertical="center" wrapText="1"/>
    </xf>
    <xf numFmtId="0" fontId="14" fillId="12" borderId="60" xfId="0" applyFont="1" applyFill="1" applyBorder="1" applyAlignment="1">
      <alignment horizontal="left" vertical="center" wrapText="1"/>
    </xf>
    <xf numFmtId="0" fontId="14" fillId="12" borderId="16" xfId="0" applyFont="1" applyFill="1" applyBorder="1" applyAlignment="1">
      <alignment horizontal="left" vertical="center" wrapText="1"/>
    </xf>
    <xf numFmtId="0" fontId="1" fillId="4" borderId="29" xfId="0" applyFont="1" applyFill="1" applyBorder="1" applyAlignment="1">
      <alignment horizontal="left" vertical="center" wrapText="1"/>
    </xf>
    <xf numFmtId="0" fontId="1" fillId="4" borderId="23" xfId="0" applyFont="1" applyFill="1" applyBorder="1" applyAlignment="1">
      <alignment horizontal="left" vertical="center" wrapText="1"/>
    </xf>
    <xf numFmtId="0" fontId="1" fillId="4" borderId="25" xfId="0" applyFont="1" applyFill="1" applyBorder="1" applyAlignment="1">
      <alignment horizontal="left" vertical="center" wrapText="1"/>
    </xf>
    <xf numFmtId="0" fontId="12" fillId="0" borderId="42" xfId="0" applyFont="1" applyBorder="1" applyAlignment="1">
      <alignment horizontal="left" vertical="center" wrapText="1"/>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 fillId="4" borderId="35" xfId="0" applyFont="1" applyFill="1" applyBorder="1" applyAlignment="1">
      <alignment horizontal="left" vertical="center" wrapText="1"/>
    </xf>
    <xf numFmtId="0" fontId="12" fillId="0" borderId="3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31" xfId="0" applyFont="1" applyBorder="1" applyAlignment="1">
      <alignment horizontal="center" vertical="center" wrapText="1"/>
    </xf>
    <xf numFmtId="0" fontId="1" fillId="0" borderId="31"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2" fillId="4" borderId="42" xfId="0" applyFont="1" applyFill="1" applyBorder="1" applyAlignment="1">
      <alignment horizontal="left" vertical="center" wrapText="1"/>
    </xf>
    <xf numFmtId="0" fontId="12" fillId="4" borderId="43" xfId="0" applyFont="1" applyFill="1" applyBorder="1" applyAlignment="1">
      <alignment horizontal="left" vertical="center" wrapText="1"/>
    </xf>
    <xf numFmtId="0" fontId="12" fillId="4" borderId="44" xfId="0" applyFont="1" applyFill="1" applyBorder="1" applyAlignment="1">
      <alignment horizontal="left" vertical="center" wrapText="1"/>
    </xf>
    <xf numFmtId="0" fontId="1" fillId="0" borderId="42"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9" fillId="0" borderId="38" xfId="1" applyFont="1" applyFill="1" applyBorder="1" applyAlignment="1">
      <alignment horizontal="left" vertical="center"/>
    </xf>
    <xf numFmtId="0" fontId="9" fillId="0" borderId="3" xfId="1" applyFont="1" applyFill="1" applyBorder="1" applyAlignment="1">
      <alignment horizontal="left" vertical="center"/>
    </xf>
    <xf numFmtId="0" fontId="12" fillId="0" borderId="42"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2" fillId="0" borderId="3"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12" fillId="4" borderId="2"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60" xfId="0" applyFont="1" applyFill="1" applyBorder="1" applyAlignment="1">
      <alignment horizontal="left" vertical="center" wrapText="1"/>
    </xf>
    <xf numFmtId="0" fontId="2" fillId="0" borderId="68" xfId="1" applyFont="1" applyFill="1" applyBorder="1" applyAlignment="1">
      <alignment horizontal="left" wrapText="1"/>
    </xf>
    <xf numFmtId="0" fontId="2" fillId="0" borderId="69" xfId="1" applyFont="1" applyFill="1" applyBorder="1" applyAlignment="1">
      <alignment horizontal="left" wrapText="1"/>
    </xf>
    <xf numFmtId="0" fontId="2" fillId="0" borderId="10" xfId="1" applyFont="1" applyFill="1" applyBorder="1" applyAlignment="1">
      <alignment horizontal="left" wrapText="1"/>
    </xf>
    <xf numFmtId="0" fontId="2" fillId="0" borderId="11" xfId="1" applyFont="1" applyFill="1" applyBorder="1" applyAlignment="1">
      <alignment horizontal="left" wrapText="1"/>
    </xf>
    <xf numFmtId="0" fontId="1" fillId="0" borderId="46" xfId="1" applyFont="1" applyFill="1" applyBorder="1" applyAlignment="1">
      <alignment horizontal="center" vertical="top"/>
    </xf>
    <xf numFmtId="0" fontId="1" fillId="0" borderId="49" xfId="1" applyFont="1" applyFill="1" applyBorder="1" applyAlignment="1">
      <alignment horizontal="center" vertical="top"/>
    </xf>
    <xf numFmtId="0" fontId="1" fillId="3" borderId="7" xfId="1" applyFont="1" applyFill="1" applyBorder="1" applyAlignment="1">
      <alignment horizontal="center" vertical="center"/>
    </xf>
    <xf numFmtId="0" fontId="1" fillId="3" borderId="8" xfId="1" applyFont="1" applyFill="1" applyBorder="1" applyAlignment="1">
      <alignment horizontal="center" vertical="center"/>
    </xf>
    <xf numFmtId="0" fontId="9" fillId="0" borderId="38" xfId="1" applyFont="1" applyFill="1" applyBorder="1" applyAlignment="1">
      <alignment horizontal="left" vertical="center" wrapText="1"/>
    </xf>
    <xf numFmtId="0" fontId="9" fillId="0" borderId="3"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0" borderId="3" xfId="1" applyFont="1" applyFill="1" applyBorder="1" applyAlignment="1">
      <alignment horizontal="center" wrapText="1"/>
    </xf>
    <xf numFmtId="0" fontId="2" fillId="0" borderId="4" xfId="1" applyFont="1" applyFill="1" applyBorder="1" applyAlignment="1">
      <alignment horizontal="center" wrapText="1"/>
    </xf>
    <xf numFmtId="0" fontId="12" fillId="0" borderId="2" xfId="0" applyFont="1" applyBorder="1" applyAlignment="1">
      <alignment horizontal="left" vertical="center" wrapText="1"/>
    </xf>
    <xf numFmtId="0" fontId="12" fillId="0" borderId="60" xfId="0" applyFont="1" applyBorder="1" applyAlignment="1">
      <alignment horizontal="left" vertical="center" wrapText="1"/>
    </xf>
    <xf numFmtId="0" fontId="12" fillId="4" borderId="2" xfId="0" applyFont="1" applyFill="1" applyBorder="1" applyAlignment="1">
      <alignment horizontal="center" vertical="center" wrapText="1"/>
    </xf>
    <xf numFmtId="0" fontId="12" fillId="4" borderId="5" xfId="0" applyFont="1" applyFill="1" applyBorder="1" applyAlignment="1">
      <alignment horizontal="center" vertical="center" wrapText="1"/>
    </xf>
    <xf numFmtId="3" fontId="45" fillId="0" borderId="19" xfId="0" applyNumberFormat="1" applyFont="1" applyBorder="1" applyAlignment="1">
      <alignment horizontal="left" vertical="center" wrapText="1"/>
    </xf>
    <xf numFmtId="3" fontId="45" fillId="0" borderId="59" xfId="0" applyNumberFormat="1" applyFont="1" applyBorder="1" applyAlignment="1">
      <alignment horizontal="left" vertical="center" wrapText="1"/>
    </xf>
    <xf numFmtId="165" fontId="45" fillId="0" borderId="19" xfId="0" applyNumberFormat="1" applyFont="1" applyFill="1" applyBorder="1" applyAlignment="1">
      <alignment horizontal="left" vertical="center" wrapText="1"/>
    </xf>
    <xf numFmtId="165" fontId="45" fillId="0" borderId="59" xfId="0" applyNumberFormat="1" applyFont="1" applyFill="1" applyBorder="1" applyAlignment="1">
      <alignment horizontal="left" vertical="center" wrapText="1"/>
    </xf>
    <xf numFmtId="0" fontId="43" fillId="0" borderId="71" xfId="0" applyFont="1" applyBorder="1" applyAlignment="1">
      <alignment horizontal="center" vertical="center"/>
    </xf>
    <xf numFmtId="0" fontId="43" fillId="0" borderId="39" xfId="0" applyFont="1" applyBorder="1" applyAlignment="1">
      <alignment horizontal="center" vertical="center"/>
    </xf>
    <xf numFmtId="0" fontId="43" fillId="0" borderId="72" xfId="0" applyFont="1" applyBorder="1" applyAlignment="1">
      <alignment horizontal="center" vertical="center"/>
    </xf>
    <xf numFmtId="0" fontId="45" fillId="0" borderId="19" xfId="0" applyFont="1" applyBorder="1" applyAlignment="1">
      <alignment horizontal="left" vertical="center" wrapText="1"/>
    </xf>
    <xf numFmtId="0" fontId="45" fillId="0" borderId="59" xfId="0" applyFont="1" applyBorder="1" applyAlignment="1">
      <alignment horizontal="left" vertical="center" wrapText="1"/>
    </xf>
    <xf numFmtId="0" fontId="45" fillId="0" borderId="19" xfId="0" applyNumberFormat="1" applyFont="1" applyBorder="1" applyAlignment="1">
      <alignment horizontal="left" vertical="center" wrapText="1"/>
    </xf>
    <xf numFmtId="0" fontId="45" fillId="0" borderId="59" xfId="0" applyNumberFormat="1" applyFont="1" applyBorder="1" applyAlignment="1">
      <alignment horizontal="left" vertical="center" wrapText="1"/>
    </xf>
    <xf numFmtId="165" fontId="45" fillId="0" borderId="19" xfId="0" applyNumberFormat="1" applyFont="1" applyBorder="1" applyAlignment="1">
      <alignment horizontal="left" vertical="center" wrapText="1"/>
    </xf>
    <xf numFmtId="165" fontId="45" fillId="0" borderId="59" xfId="0" applyNumberFormat="1" applyFont="1" applyBorder="1" applyAlignment="1">
      <alignment horizontal="left" vertical="center" wrapText="1"/>
    </xf>
    <xf numFmtId="0" fontId="45" fillId="0" borderId="19" xfId="0" applyFont="1" applyFill="1" applyBorder="1" applyAlignment="1">
      <alignment horizontal="left" vertical="center" wrapText="1"/>
    </xf>
    <xf numFmtId="0" fontId="45" fillId="0" borderId="59" xfId="0" applyFont="1" applyFill="1" applyBorder="1" applyAlignment="1">
      <alignment horizontal="left" vertical="center" wrapText="1"/>
    </xf>
    <xf numFmtId="0" fontId="44" fillId="0" borderId="35" xfId="0" applyFont="1" applyBorder="1" applyAlignment="1">
      <alignment horizontal="left" vertical="center" wrapText="1"/>
    </xf>
    <xf numFmtId="0" fontId="44" fillId="0" borderId="43" xfId="0" applyFont="1" applyBorder="1" applyAlignment="1">
      <alignment horizontal="left" vertical="center" wrapText="1"/>
    </xf>
    <xf numFmtId="3" fontId="45" fillId="0" borderId="46" xfId="0" applyNumberFormat="1" applyFont="1" applyBorder="1" applyAlignment="1">
      <alignment horizontal="left" vertical="center" wrapText="1"/>
    </xf>
    <xf numFmtId="3" fontId="45" fillId="0" borderId="49" xfId="0" applyNumberFormat="1" applyFont="1" applyBorder="1" applyAlignment="1">
      <alignment horizontal="left" vertical="center" wrapText="1"/>
    </xf>
    <xf numFmtId="14" fontId="45" fillId="0" borderId="19" xfId="0" applyNumberFormat="1" applyFont="1" applyBorder="1" applyAlignment="1">
      <alignment horizontal="left" vertical="center" wrapText="1"/>
    </xf>
    <xf numFmtId="14" fontId="45" fillId="0" borderId="59" xfId="0" applyNumberFormat="1" applyFont="1" applyBorder="1" applyAlignment="1">
      <alignment horizontal="left" vertical="center" wrapText="1"/>
    </xf>
    <xf numFmtId="14" fontId="45" fillId="0" borderId="21" xfId="0" applyNumberFormat="1" applyFont="1" applyBorder="1" applyAlignment="1">
      <alignment horizontal="left" vertical="center" wrapText="1"/>
    </xf>
    <xf numFmtId="14" fontId="45" fillId="0" borderId="74" xfId="0" applyNumberFormat="1" applyFont="1" applyBorder="1" applyAlignment="1">
      <alignment horizontal="left" vertical="center" wrapText="1"/>
    </xf>
    <xf numFmtId="0" fontId="22" fillId="6" borderId="29" xfId="0" applyFont="1" applyFill="1" applyBorder="1" applyAlignment="1">
      <alignment horizontal="center" vertical="center" wrapText="1"/>
    </xf>
    <xf numFmtId="0" fontId="22" fillId="6" borderId="23" xfId="0" applyFont="1" applyFill="1" applyBorder="1" applyAlignment="1">
      <alignment horizontal="center" vertical="center" wrapText="1"/>
    </xf>
    <xf numFmtId="0" fontId="22" fillId="6" borderId="25" xfId="0" applyFont="1" applyFill="1" applyBorder="1" applyAlignment="1">
      <alignment horizontal="center" vertical="center" wrapText="1"/>
    </xf>
  </cellXfs>
  <cellStyles count="4">
    <cellStyle name="Comma" xfId="2" builtinId="3"/>
    <cellStyle name="Hyperlink" xfId="3" builtinId="8"/>
    <cellStyle name="Normal" xfId="0" builtinId="0"/>
    <cellStyle name="Normal_Sheet1" xfId="1" xr:uid="{00000000-0005-0000-0000-000003000000}"/>
  </cellStyles>
  <dxfs count="0"/>
  <tableStyles count="0" defaultTableStyle="TableStyleMedium2" defaultPivotStyle="PivotStyleLight16"/>
  <colors>
    <mruColors>
      <color rgb="FFCCECFF"/>
      <color rgb="FFB769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1575859</xdr:colOff>
      <xdr:row>1</xdr:row>
      <xdr:rowOff>17992</xdr:rowOff>
    </xdr:from>
    <xdr:to>
      <xdr:col>9</xdr:col>
      <xdr:colOff>3528117</xdr:colOff>
      <xdr:row>2</xdr:row>
      <xdr:rowOff>308942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7863609" y="219075"/>
          <a:ext cx="1952258" cy="6296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cb.europa.eu/press/pr/date/2021/html/ecb.pr210628~ab8aa2e3e1.en.html" TargetMode="External"/><Relationship Id="rId3" Type="http://schemas.openxmlformats.org/officeDocument/2006/relationships/hyperlink" Target="https://www.avoxdata.com/portal/entity-search" TargetMode="External"/><Relationship Id="rId7" Type="http://schemas.openxmlformats.org/officeDocument/2006/relationships/hyperlink" Target="https://editor.eurodw.eu/" TargetMode="External"/><Relationship Id="rId2" Type="http://schemas.openxmlformats.org/officeDocument/2006/relationships/hyperlink" Target="https://www.ecb.europa.eu/paym/html/midMFID.en.html" TargetMode="External"/><Relationship Id="rId1" Type="http://schemas.openxmlformats.org/officeDocument/2006/relationships/hyperlink" Target="http://www.ecb.europa.eu/ecb/legal/1002/1014/html/index-tabs.en.html" TargetMode="External"/><Relationship Id="rId6" Type="http://schemas.openxmlformats.org/officeDocument/2006/relationships/hyperlink" Target="https://www.esma.europa.eu/policy-activities/securitisation" TargetMode="External"/><Relationship Id="rId5" Type="http://schemas.openxmlformats.org/officeDocument/2006/relationships/hyperlink" Target="https://www.ecb.europa.eu/paym/html/midEA.en.html" TargetMode="External"/><Relationship Id="rId10" Type="http://schemas.openxmlformats.org/officeDocument/2006/relationships/drawing" Target="../drawings/drawing1.xml"/><Relationship Id="rId4" Type="http://schemas.openxmlformats.org/officeDocument/2006/relationships/hyperlink" Target="https://www.gleif.org/"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249977111117893"/>
    <pageSetUpPr fitToPage="1"/>
  </sheetPr>
  <dimension ref="B1:P96"/>
  <sheetViews>
    <sheetView showGridLines="0" zoomScale="90" zoomScaleNormal="90" workbookViewId="0">
      <pane xSplit="4" ySplit="3" topLeftCell="E4" activePane="bottomRight" state="frozen"/>
      <selection activeCell="F23" sqref="F23"/>
      <selection pane="topRight" activeCell="F23" sqref="F23"/>
      <selection pane="bottomLeft" activeCell="F23" sqref="F23"/>
      <selection pane="bottomRight" activeCell="D4" sqref="D4"/>
    </sheetView>
  </sheetViews>
  <sheetFormatPr defaultRowHeight="15" x14ac:dyDescent="0.25"/>
  <cols>
    <col min="1" max="1" width="3.28515625" customWidth="1"/>
    <col min="2" max="2" width="19.140625" style="39" customWidth="1"/>
    <col min="3" max="3" width="4.85546875" style="40" customWidth="1"/>
    <col min="4" max="4" width="87.28515625" style="250" customWidth="1"/>
    <col min="5" max="5" width="1.28515625" style="42" customWidth="1"/>
    <col min="6" max="6" width="51.140625" style="41" customWidth="1"/>
    <col min="7" max="7" width="1.5703125" style="6" customWidth="1"/>
    <col min="8" max="8" width="74.140625" customWidth="1"/>
    <col min="9" max="9" width="1.42578125" style="6" customWidth="1"/>
    <col min="10" max="10" width="80.140625" customWidth="1"/>
    <col min="11" max="11" width="1.42578125" style="6" customWidth="1"/>
    <col min="12" max="12" width="65.7109375" customWidth="1"/>
    <col min="13" max="13" width="0.42578125" customWidth="1"/>
    <col min="14" max="14" width="80" customWidth="1"/>
  </cols>
  <sheetData>
    <row r="1" spans="2:16" ht="15.75" thickBot="1" x14ac:dyDescent="0.3"/>
    <row r="2" spans="2:16" s="1" customFormat="1" ht="27" customHeight="1" x14ac:dyDescent="0.2">
      <c r="B2" s="370" t="s">
        <v>558</v>
      </c>
      <c r="C2" s="371"/>
      <c r="D2" s="371"/>
      <c r="E2" s="303"/>
      <c r="F2" s="303"/>
      <c r="G2" s="303"/>
      <c r="H2" s="304"/>
      <c r="I2" s="305"/>
      <c r="J2" s="306"/>
      <c r="K2" s="281"/>
      <c r="L2" s="228"/>
      <c r="M2" s="228"/>
      <c r="N2" s="228"/>
    </row>
    <row r="3" spans="2:16" s="1" customFormat="1" ht="27" customHeight="1" thickBot="1" x14ac:dyDescent="0.25">
      <c r="B3" s="372"/>
      <c r="C3" s="373"/>
      <c r="D3" s="373"/>
      <c r="E3" s="307"/>
      <c r="F3" s="307"/>
      <c r="G3" s="307"/>
      <c r="H3" s="308"/>
      <c r="I3" s="309"/>
      <c r="J3" s="310"/>
      <c r="K3" s="282"/>
      <c r="L3" s="330"/>
      <c r="M3" s="331"/>
      <c r="N3" s="331"/>
    </row>
    <row r="4" spans="2:16" s="1" customFormat="1" ht="40.5" customHeight="1" x14ac:dyDescent="0.2">
      <c r="B4" s="388" t="s">
        <v>103</v>
      </c>
      <c r="C4" s="68" t="s">
        <v>36</v>
      </c>
      <c r="D4" s="251" t="s">
        <v>18</v>
      </c>
      <c r="E4" s="69"/>
      <c r="F4" s="230"/>
      <c r="G4" s="2"/>
      <c r="H4" s="364" t="s">
        <v>542</v>
      </c>
      <c r="I4" s="365"/>
      <c r="J4" s="366"/>
      <c r="K4" s="229"/>
      <c r="L4" s="332"/>
      <c r="M4" s="247"/>
      <c r="N4" s="333"/>
    </row>
    <row r="5" spans="2:16" ht="18.75" customHeight="1" x14ac:dyDescent="0.25">
      <c r="B5" s="389"/>
      <c r="C5" s="35" t="s">
        <v>37</v>
      </c>
      <c r="D5" s="129" t="s">
        <v>0</v>
      </c>
      <c r="E5" s="36"/>
      <c r="F5" s="61"/>
      <c r="G5" s="4"/>
      <c r="H5" s="367"/>
      <c r="I5" s="368"/>
      <c r="J5" s="369"/>
      <c r="K5" s="229"/>
      <c r="L5" s="332"/>
      <c r="M5" s="247"/>
      <c r="N5" s="333"/>
      <c r="O5" s="41"/>
      <c r="P5" s="41"/>
    </row>
    <row r="6" spans="2:16" ht="15" customHeight="1" x14ac:dyDescent="0.25">
      <c r="B6" s="389"/>
      <c r="C6" s="35" t="s">
        <v>38</v>
      </c>
      <c r="D6" s="129" t="s">
        <v>130</v>
      </c>
      <c r="E6" s="36"/>
      <c r="F6" s="61"/>
      <c r="G6" s="4"/>
      <c r="H6" s="367"/>
      <c r="I6" s="368"/>
      <c r="J6" s="369"/>
      <c r="K6" s="229"/>
      <c r="L6" s="248"/>
      <c r="M6" s="247"/>
      <c r="N6" s="249"/>
      <c r="O6" s="41"/>
      <c r="P6" s="41"/>
    </row>
    <row r="7" spans="2:16" x14ac:dyDescent="0.25">
      <c r="B7" s="389"/>
      <c r="C7" s="35" t="s">
        <v>39</v>
      </c>
      <c r="D7" s="129" t="s">
        <v>327</v>
      </c>
      <c r="E7" s="36"/>
      <c r="F7" s="61"/>
      <c r="G7" s="4"/>
      <c r="H7" s="367"/>
      <c r="I7" s="368"/>
      <c r="J7" s="369"/>
      <c r="K7" s="229"/>
      <c r="L7" s="248"/>
      <c r="M7" s="247"/>
      <c r="N7" s="249"/>
      <c r="O7" s="41"/>
      <c r="P7" s="41"/>
    </row>
    <row r="8" spans="2:16" ht="17.25" customHeight="1" x14ac:dyDescent="0.25">
      <c r="B8" s="389"/>
      <c r="C8" s="35" t="s">
        <v>40</v>
      </c>
      <c r="D8" s="129" t="s">
        <v>262</v>
      </c>
      <c r="E8" s="36"/>
      <c r="F8" s="357" t="s">
        <v>169</v>
      </c>
      <c r="G8" s="3"/>
      <c r="H8" s="367"/>
      <c r="I8" s="368"/>
      <c r="J8" s="369"/>
      <c r="K8" s="229"/>
      <c r="L8" s="248"/>
      <c r="M8" s="247"/>
      <c r="N8" s="334"/>
      <c r="O8" s="41"/>
      <c r="P8" s="41"/>
    </row>
    <row r="9" spans="2:16" x14ac:dyDescent="0.25">
      <c r="B9" s="389"/>
      <c r="C9" s="35" t="s">
        <v>41</v>
      </c>
      <c r="D9" s="129" t="s">
        <v>442</v>
      </c>
      <c r="E9" s="36"/>
      <c r="F9" s="358"/>
      <c r="G9" s="3"/>
      <c r="H9" s="367"/>
      <c r="I9" s="368"/>
      <c r="J9" s="369"/>
      <c r="K9" s="229"/>
      <c r="L9" s="248"/>
      <c r="M9" s="269"/>
      <c r="N9" s="334"/>
      <c r="O9" s="41"/>
      <c r="P9" s="41"/>
    </row>
    <row r="10" spans="2:16" ht="27" customHeight="1" x14ac:dyDescent="0.25">
      <c r="B10" s="389"/>
      <c r="C10" s="35" t="s">
        <v>42</v>
      </c>
      <c r="D10" s="254" t="s">
        <v>44</v>
      </c>
      <c r="E10" s="36"/>
      <c r="F10" s="62"/>
      <c r="G10" s="3"/>
      <c r="H10" s="367"/>
      <c r="I10" s="368"/>
      <c r="J10" s="369"/>
      <c r="K10" s="229"/>
      <c r="L10" s="332"/>
      <c r="M10" s="247"/>
      <c r="N10" s="334"/>
      <c r="O10" s="41"/>
      <c r="P10" s="41"/>
    </row>
    <row r="11" spans="2:16" ht="15.75" thickBot="1" x14ac:dyDescent="0.3">
      <c r="B11" s="390"/>
      <c r="C11" s="274" t="s">
        <v>43</v>
      </c>
      <c r="D11" s="275" t="s">
        <v>395</v>
      </c>
      <c r="E11" s="36"/>
      <c r="F11" s="203"/>
      <c r="G11" s="3"/>
      <c r="H11" s="367"/>
      <c r="I11" s="368"/>
      <c r="J11" s="369"/>
      <c r="K11" s="229"/>
      <c r="O11" s="41"/>
      <c r="P11" s="41"/>
    </row>
    <row r="12" spans="2:16" x14ac:dyDescent="0.25">
      <c r="B12" s="377" t="s">
        <v>104</v>
      </c>
      <c r="C12" s="68" t="s">
        <v>45</v>
      </c>
      <c r="D12" s="251" t="s">
        <v>444</v>
      </c>
      <c r="E12" s="73"/>
      <c r="F12" s="70"/>
      <c r="G12" s="3"/>
      <c r="H12" s="367"/>
      <c r="I12" s="368"/>
      <c r="J12" s="369"/>
      <c r="K12" s="229"/>
    </row>
    <row r="13" spans="2:16" x14ac:dyDescent="0.25">
      <c r="B13" s="378"/>
      <c r="C13" s="35" t="s">
        <v>50</v>
      </c>
      <c r="D13" s="129" t="s">
        <v>331</v>
      </c>
      <c r="E13" s="36"/>
      <c r="F13" s="62"/>
      <c r="G13" s="3"/>
      <c r="H13" s="367"/>
      <c r="I13" s="368"/>
      <c r="J13" s="369"/>
      <c r="K13" s="229"/>
      <c r="L13" s="248"/>
      <c r="M13" s="247"/>
      <c r="N13" s="249"/>
    </row>
    <row r="14" spans="2:16" x14ac:dyDescent="0.25">
      <c r="B14" s="378"/>
      <c r="C14" s="35" t="s">
        <v>52</v>
      </c>
      <c r="D14" s="129" t="s">
        <v>551</v>
      </c>
      <c r="E14" s="38"/>
      <c r="F14" s="172"/>
      <c r="G14" s="4"/>
      <c r="H14" s="367"/>
      <c r="I14" s="368"/>
      <c r="J14" s="369"/>
      <c r="K14" s="229"/>
      <c r="L14" s="200"/>
      <c r="M14" s="200"/>
      <c r="N14" s="200"/>
    </row>
    <row r="15" spans="2:16" s="9" customFormat="1" x14ac:dyDescent="0.25">
      <c r="B15" s="378"/>
      <c r="C15" s="35" t="s">
        <v>475</v>
      </c>
      <c r="D15" s="129" t="s">
        <v>552</v>
      </c>
      <c r="E15" s="37"/>
      <c r="F15" s="172"/>
      <c r="G15" s="7"/>
      <c r="H15" s="367"/>
      <c r="I15" s="368"/>
      <c r="J15" s="369"/>
      <c r="K15" s="229"/>
      <c r="L15" s="248"/>
      <c r="M15" s="247"/>
      <c r="N15" s="249"/>
    </row>
    <row r="16" spans="2:16" x14ac:dyDescent="0.25">
      <c r="B16" s="378"/>
      <c r="C16" s="35" t="s">
        <v>116</v>
      </c>
      <c r="D16" s="129" t="s">
        <v>443</v>
      </c>
      <c r="E16" s="38"/>
      <c r="F16" s="203"/>
      <c r="G16" s="4"/>
      <c r="H16" s="367"/>
      <c r="I16" s="368"/>
      <c r="J16" s="369"/>
      <c r="K16" s="229"/>
    </row>
    <row r="17" spans="2:14" ht="33" customHeight="1" thickBot="1" x14ac:dyDescent="0.3">
      <c r="B17" s="379"/>
      <c r="C17" s="71" t="s">
        <v>117</v>
      </c>
      <c r="D17" s="72" t="s">
        <v>51</v>
      </c>
      <c r="E17" s="74"/>
      <c r="F17" s="67"/>
      <c r="G17" s="4"/>
      <c r="H17" s="367"/>
      <c r="I17" s="368"/>
      <c r="J17" s="369"/>
      <c r="K17" s="229"/>
      <c r="L17" s="200"/>
      <c r="M17" s="200"/>
      <c r="N17" s="200"/>
    </row>
    <row r="18" spans="2:14" ht="58.5" customHeight="1" thickBot="1" x14ac:dyDescent="0.3">
      <c r="B18" s="79" t="s">
        <v>105</v>
      </c>
      <c r="C18" s="75" t="s">
        <v>53</v>
      </c>
      <c r="D18" s="252" t="s">
        <v>543</v>
      </c>
      <c r="E18" s="76"/>
      <c r="F18" s="90"/>
      <c r="G18" s="3"/>
      <c r="H18" s="359" t="s">
        <v>328</v>
      </c>
      <c r="I18" s="360"/>
      <c r="J18" s="361" t="s">
        <v>329</v>
      </c>
      <c r="K18" s="335"/>
      <c r="L18" s="200"/>
      <c r="M18" s="200"/>
      <c r="N18" s="200"/>
    </row>
    <row r="19" spans="2:14" ht="28.5" customHeight="1" x14ac:dyDescent="0.25">
      <c r="B19" s="377" t="s">
        <v>106</v>
      </c>
      <c r="C19" s="384" t="s">
        <v>54</v>
      </c>
      <c r="D19" s="251" t="s">
        <v>401</v>
      </c>
      <c r="E19" s="73"/>
      <c r="F19" s="329"/>
      <c r="G19" s="4"/>
      <c r="H19" s="339" t="s">
        <v>427</v>
      </c>
      <c r="I19" s="337"/>
      <c r="J19" s="340" t="s">
        <v>286</v>
      </c>
      <c r="K19" s="335"/>
      <c r="L19" s="200"/>
      <c r="M19" s="200"/>
      <c r="N19" s="200"/>
    </row>
    <row r="20" spans="2:14" ht="16.5" customHeight="1" x14ac:dyDescent="0.25">
      <c r="B20" s="378"/>
      <c r="C20" s="382"/>
      <c r="D20" s="253" t="s">
        <v>557</v>
      </c>
      <c r="E20" s="36"/>
      <c r="F20" s="244"/>
      <c r="G20" s="4"/>
      <c r="H20" s="339" t="s">
        <v>544</v>
      </c>
      <c r="I20" s="337"/>
      <c r="J20" s="340" t="s">
        <v>287</v>
      </c>
      <c r="K20" s="335"/>
      <c r="L20" s="200"/>
      <c r="M20" s="200"/>
      <c r="N20" s="200"/>
    </row>
    <row r="21" spans="2:14" x14ac:dyDescent="0.25">
      <c r="B21" s="378"/>
      <c r="C21" s="382"/>
      <c r="D21" s="253" t="s">
        <v>402</v>
      </c>
      <c r="E21" s="36"/>
      <c r="F21" s="244"/>
      <c r="G21" s="4"/>
      <c r="H21" s="341" t="s">
        <v>545</v>
      </c>
      <c r="I21" s="337"/>
      <c r="J21" s="342" t="s">
        <v>288</v>
      </c>
      <c r="K21" s="335"/>
      <c r="L21" s="200"/>
      <c r="M21" s="200"/>
      <c r="N21" s="200"/>
    </row>
    <row r="22" spans="2:14" x14ac:dyDescent="0.25">
      <c r="B22" s="378"/>
      <c r="C22" s="381" t="s">
        <v>476</v>
      </c>
      <c r="D22" s="254" t="s">
        <v>555</v>
      </c>
      <c r="E22" s="36"/>
      <c r="F22" s="90"/>
      <c r="G22" s="3"/>
      <c r="H22" s="341" t="s">
        <v>546</v>
      </c>
      <c r="I22" s="337"/>
      <c r="J22" s="342" t="s">
        <v>289</v>
      </c>
      <c r="K22" s="335"/>
      <c r="L22" s="200"/>
      <c r="M22" s="200"/>
      <c r="N22" s="200"/>
    </row>
    <row r="23" spans="2:14" x14ac:dyDescent="0.25">
      <c r="B23" s="378"/>
      <c r="C23" s="382"/>
      <c r="D23" s="255" t="s">
        <v>277</v>
      </c>
      <c r="E23" s="36"/>
      <c r="F23" s="90"/>
      <c r="G23" s="3"/>
      <c r="H23" s="341" t="s">
        <v>292</v>
      </c>
      <c r="I23" s="337"/>
      <c r="J23" s="343" t="s">
        <v>290</v>
      </c>
      <c r="K23" s="335"/>
      <c r="L23" s="200"/>
      <c r="M23" s="200"/>
      <c r="N23" s="200"/>
    </row>
    <row r="24" spans="2:14" x14ac:dyDescent="0.25">
      <c r="B24" s="378"/>
      <c r="C24" s="383"/>
      <c r="D24" s="129" t="s">
        <v>556</v>
      </c>
      <c r="E24" s="36"/>
      <c r="F24" s="90"/>
      <c r="G24" s="3"/>
      <c r="H24" s="341" t="s">
        <v>403</v>
      </c>
      <c r="I24" s="337"/>
      <c r="J24" s="342" t="s">
        <v>291</v>
      </c>
      <c r="K24" s="335"/>
      <c r="L24" s="200"/>
      <c r="M24" s="200"/>
      <c r="N24" s="200"/>
    </row>
    <row r="25" spans="2:14" x14ac:dyDescent="0.25">
      <c r="B25" s="378"/>
      <c r="C25" s="35" t="s">
        <v>477</v>
      </c>
      <c r="D25" s="129" t="s">
        <v>33</v>
      </c>
      <c r="E25" s="36"/>
      <c r="F25" s="357" t="s">
        <v>169</v>
      </c>
      <c r="G25" s="3"/>
      <c r="H25" s="341" t="s">
        <v>547</v>
      </c>
      <c r="I25" s="338"/>
      <c r="J25" s="343" t="s">
        <v>486</v>
      </c>
      <c r="K25" s="335"/>
      <c r="L25" s="200"/>
      <c r="M25" s="200"/>
      <c r="N25" s="200"/>
    </row>
    <row r="26" spans="2:14" ht="23.25" customHeight="1" thickBot="1" x14ac:dyDescent="0.3">
      <c r="B26" s="378"/>
      <c r="C26" s="77" t="s">
        <v>478</v>
      </c>
      <c r="D26" s="256" t="s">
        <v>34</v>
      </c>
      <c r="E26" s="36"/>
      <c r="F26" s="351" t="s">
        <v>169</v>
      </c>
      <c r="G26" s="3"/>
      <c r="H26" s="344" t="s">
        <v>548</v>
      </c>
      <c r="I26" s="345"/>
      <c r="J26" s="346" t="s">
        <v>384</v>
      </c>
      <c r="K26" s="268"/>
      <c r="L26" s="200"/>
      <c r="M26" s="200"/>
      <c r="N26" s="200"/>
    </row>
    <row r="27" spans="2:14" s="1" customFormat="1" ht="16.5" customHeight="1" x14ac:dyDescent="0.2">
      <c r="B27" s="374" t="s">
        <v>201</v>
      </c>
      <c r="C27" s="80"/>
      <c r="D27" s="257" t="s">
        <v>139</v>
      </c>
      <c r="E27" s="81"/>
      <c r="F27" s="82" t="s">
        <v>11</v>
      </c>
      <c r="G27" s="83"/>
      <c r="H27" s="87" t="s">
        <v>16</v>
      </c>
      <c r="I27" s="336"/>
      <c r="J27" s="87" t="s">
        <v>171</v>
      </c>
      <c r="K27" s="83"/>
      <c r="L27" s="83" t="s">
        <v>172</v>
      </c>
      <c r="M27" s="84"/>
      <c r="N27" s="85" t="s">
        <v>173</v>
      </c>
    </row>
    <row r="28" spans="2:14" x14ac:dyDescent="0.25">
      <c r="B28" s="375"/>
      <c r="C28" s="33" t="s">
        <v>58</v>
      </c>
      <c r="D28" s="129" t="s">
        <v>214</v>
      </c>
      <c r="E28" s="36"/>
      <c r="F28" s="60"/>
      <c r="G28" s="4"/>
      <c r="H28" s="60"/>
      <c r="I28" s="42"/>
      <c r="J28" s="132"/>
      <c r="K28" s="134"/>
      <c r="L28" s="60"/>
      <c r="M28" s="42"/>
      <c r="N28" s="61"/>
    </row>
    <row r="29" spans="2:14" x14ac:dyDescent="0.25">
      <c r="B29" s="375"/>
      <c r="C29" s="33" t="s">
        <v>59</v>
      </c>
      <c r="D29" s="129" t="s">
        <v>332</v>
      </c>
      <c r="E29" s="36"/>
      <c r="F29" s="60"/>
      <c r="G29" s="4"/>
      <c r="H29" s="60"/>
      <c r="I29" s="42"/>
      <c r="J29" s="60"/>
      <c r="K29" s="4"/>
      <c r="L29" s="60"/>
      <c r="M29" s="42"/>
      <c r="N29" s="61"/>
    </row>
    <row r="30" spans="2:14" x14ac:dyDescent="0.25">
      <c r="B30" s="375"/>
      <c r="C30" s="33" t="s">
        <v>430</v>
      </c>
      <c r="D30" s="129" t="s">
        <v>330</v>
      </c>
      <c r="E30" s="36"/>
      <c r="F30" s="60"/>
      <c r="G30" s="4"/>
      <c r="H30" s="60"/>
      <c r="I30" s="42"/>
      <c r="J30" s="132"/>
      <c r="K30" s="134"/>
      <c r="L30" s="60"/>
      <c r="M30" s="42"/>
      <c r="N30" s="61"/>
    </row>
    <row r="31" spans="2:14" x14ac:dyDescent="0.25">
      <c r="B31" s="375"/>
      <c r="C31" s="33" t="s">
        <v>431</v>
      </c>
      <c r="D31" s="129" t="s">
        <v>554</v>
      </c>
      <c r="E31" s="36"/>
      <c r="F31" s="129"/>
      <c r="G31" s="4"/>
      <c r="H31" s="129"/>
      <c r="I31" s="42"/>
      <c r="J31" s="129"/>
      <c r="K31" s="134"/>
      <c r="L31" s="129"/>
      <c r="M31" s="42"/>
      <c r="N31" s="90"/>
    </row>
    <row r="32" spans="2:14" x14ac:dyDescent="0.25">
      <c r="B32" s="375"/>
      <c r="C32" s="33" t="s">
        <v>432</v>
      </c>
      <c r="D32" s="129" t="s">
        <v>469</v>
      </c>
      <c r="E32" s="36"/>
      <c r="F32" s="190"/>
      <c r="G32" s="191"/>
      <c r="H32" s="190"/>
      <c r="I32" s="192"/>
      <c r="J32" s="193"/>
      <c r="K32" s="194"/>
      <c r="L32" s="190"/>
      <c r="M32" s="192"/>
      <c r="N32" s="195"/>
    </row>
    <row r="33" spans="2:14" x14ac:dyDescent="0.25">
      <c r="B33" s="380"/>
      <c r="C33" s="33" t="s">
        <v>433</v>
      </c>
      <c r="D33" s="256" t="s">
        <v>470</v>
      </c>
      <c r="E33" s="36"/>
      <c r="F33" s="196"/>
      <c r="G33" s="191"/>
      <c r="H33" s="196"/>
      <c r="I33" s="192"/>
      <c r="J33" s="197"/>
      <c r="K33" s="194"/>
      <c r="L33" s="196"/>
      <c r="M33" s="192"/>
      <c r="N33" s="198"/>
    </row>
    <row r="34" spans="2:14" x14ac:dyDescent="0.25">
      <c r="B34" s="380"/>
      <c r="C34" s="33" t="s">
        <v>479</v>
      </c>
      <c r="D34" s="287" t="s">
        <v>460</v>
      </c>
      <c r="E34" s="36"/>
      <c r="F34" s="196"/>
      <c r="G34" s="191"/>
      <c r="H34" s="196"/>
      <c r="I34" s="192"/>
      <c r="J34" s="197"/>
      <c r="K34" s="194"/>
      <c r="L34" s="196"/>
      <c r="M34" s="192"/>
      <c r="N34" s="198"/>
    </row>
    <row r="35" spans="2:14" ht="15.75" thickBot="1" x14ac:dyDescent="0.3">
      <c r="B35" s="376"/>
      <c r="C35" s="33" t="s">
        <v>480</v>
      </c>
      <c r="D35" s="258" t="s">
        <v>435</v>
      </c>
      <c r="E35" s="63"/>
      <c r="F35" s="347" t="s">
        <v>169</v>
      </c>
      <c r="G35" s="199"/>
      <c r="H35" s="347" t="s">
        <v>169</v>
      </c>
      <c r="I35" s="348"/>
      <c r="J35" s="349" t="s">
        <v>169</v>
      </c>
      <c r="K35" s="350"/>
      <c r="L35" s="347" t="s">
        <v>169</v>
      </c>
      <c r="M35" s="348"/>
      <c r="N35" s="351" t="s">
        <v>169</v>
      </c>
    </row>
    <row r="36" spans="2:14" s="10" customFormat="1" x14ac:dyDescent="0.25">
      <c r="B36" s="391" t="s">
        <v>107</v>
      </c>
      <c r="C36" s="385" t="s">
        <v>60</v>
      </c>
      <c r="D36" s="257" t="s">
        <v>293</v>
      </c>
      <c r="E36" s="270"/>
      <c r="F36" s="82" t="s">
        <v>436</v>
      </c>
      <c r="G36" s="83"/>
      <c r="H36" s="82" t="s">
        <v>140</v>
      </c>
      <c r="K36" s="78"/>
      <c r="L36" s="59"/>
      <c r="M36" s="59"/>
      <c r="N36" s="136"/>
    </row>
    <row r="37" spans="2:14" s="10" customFormat="1" x14ac:dyDescent="0.25">
      <c r="B37" s="392"/>
      <c r="C37" s="386"/>
      <c r="D37" s="271" t="s">
        <v>12</v>
      </c>
      <c r="E37" s="8"/>
      <c r="F37" s="5"/>
      <c r="G37" s="3"/>
      <c r="H37" s="352" t="s">
        <v>169</v>
      </c>
      <c r="J37" s="8"/>
      <c r="K37" s="8"/>
      <c r="L37" s="3"/>
      <c r="M37" s="3"/>
      <c r="N37" s="137"/>
    </row>
    <row r="38" spans="2:14" s="10" customFormat="1" x14ac:dyDescent="0.25">
      <c r="B38" s="392"/>
      <c r="C38" s="386"/>
      <c r="D38" s="271" t="s">
        <v>404</v>
      </c>
      <c r="E38" s="8"/>
      <c r="F38" s="5"/>
      <c r="G38" s="3"/>
      <c r="H38" s="352" t="s">
        <v>169</v>
      </c>
      <c r="J38" s="8"/>
      <c r="K38" s="8"/>
      <c r="L38" s="3"/>
      <c r="M38" s="3"/>
      <c r="N38" s="137"/>
    </row>
    <row r="39" spans="2:14" s="10" customFormat="1" x14ac:dyDescent="0.25">
      <c r="B39" s="392"/>
      <c r="C39" s="386"/>
      <c r="D39" s="271" t="s">
        <v>14</v>
      </c>
      <c r="E39" s="8"/>
      <c r="F39" s="5"/>
      <c r="G39" s="3"/>
      <c r="H39" s="352" t="s">
        <v>169</v>
      </c>
      <c r="J39" s="8"/>
      <c r="K39" s="8"/>
      <c r="L39" s="3"/>
      <c r="M39" s="3"/>
      <c r="N39" s="137"/>
    </row>
    <row r="40" spans="2:14" s="10" customFormat="1" x14ac:dyDescent="0.25">
      <c r="B40" s="392"/>
      <c r="C40" s="386"/>
      <c r="D40" s="271" t="s">
        <v>517</v>
      </c>
      <c r="E40" s="8"/>
      <c r="F40" s="5"/>
      <c r="G40" s="3"/>
      <c r="H40" s="352" t="s">
        <v>169</v>
      </c>
      <c r="J40" s="8"/>
      <c r="K40" s="8"/>
      <c r="L40" s="3"/>
      <c r="M40" s="3"/>
      <c r="N40" s="137"/>
    </row>
    <row r="41" spans="2:14" s="10" customFormat="1" x14ac:dyDescent="0.25">
      <c r="B41" s="392"/>
      <c r="C41" s="387"/>
      <c r="D41" s="271" t="s">
        <v>405</v>
      </c>
      <c r="E41" s="8"/>
      <c r="F41" s="5"/>
      <c r="G41" s="3"/>
      <c r="H41" s="352" t="s">
        <v>169</v>
      </c>
      <c r="I41" s="8"/>
      <c r="J41" s="8"/>
      <c r="K41" s="8"/>
      <c r="L41" s="3"/>
      <c r="M41" s="3"/>
      <c r="N41" s="137"/>
    </row>
    <row r="42" spans="2:14" s="10" customFormat="1" ht="26.25" thickBot="1" x14ac:dyDescent="0.3">
      <c r="B42" s="393"/>
      <c r="C42" s="266" t="s">
        <v>434</v>
      </c>
      <c r="D42" s="275" t="s">
        <v>553</v>
      </c>
      <c r="E42" s="8"/>
      <c r="F42" s="276" t="s">
        <v>123</v>
      </c>
      <c r="G42" s="3"/>
      <c r="H42" s="267"/>
      <c r="J42" s="8"/>
      <c r="K42" s="8"/>
      <c r="L42" s="3"/>
      <c r="M42" s="3"/>
      <c r="N42" s="137"/>
    </row>
    <row r="43" spans="2:14" s="1" customFormat="1" ht="15.75" customHeight="1" x14ac:dyDescent="0.2">
      <c r="B43" s="374" t="s">
        <v>488</v>
      </c>
      <c r="C43" s="80" t="s">
        <v>96</v>
      </c>
      <c r="D43" s="257" t="s">
        <v>125</v>
      </c>
      <c r="E43" s="81"/>
      <c r="F43" s="82" t="s">
        <v>1</v>
      </c>
      <c r="G43" s="83"/>
      <c r="H43" s="83" t="s">
        <v>20</v>
      </c>
      <c r="I43" s="84"/>
      <c r="J43" s="83" t="s">
        <v>174</v>
      </c>
      <c r="K43" s="83"/>
      <c r="L43" s="83" t="s">
        <v>175</v>
      </c>
      <c r="M43" s="84"/>
      <c r="N43" s="85" t="s">
        <v>192</v>
      </c>
    </row>
    <row r="44" spans="2:14" x14ac:dyDescent="0.25">
      <c r="B44" s="375"/>
      <c r="C44" s="33" t="s">
        <v>46</v>
      </c>
      <c r="D44" s="129" t="s">
        <v>126</v>
      </c>
      <c r="E44" s="36"/>
      <c r="F44" s="60"/>
      <c r="G44" s="4"/>
      <c r="H44" s="60"/>
      <c r="I44" s="42"/>
      <c r="J44" s="60"/>
      <c r="K44" s="134"/>
      <c r="L44" s="60"/>
      <c r="M44" s="42"/>
      <c r="N44" s="61"/>
    </row>
    <row r="45" spans="2:14" ht="16.5" customHeight="1" x14ac:dyDescent="0.25">
      <c r="B45" s="375"/>
      <c r="C45" s="33" t="s">
        <v>47</v>
      </c>
      <c r="D45" s="129" t="s">
        <v>472</v>
      </c>
      <c r="E45" s="36"/>
      <c r="F45" s="60"/>
      <c r="G45" s="4"/>
      <c r="H45" s="60"/>
      <c r="I45" s="42"/>
      <c r="J45" s="60"/>
      <c r="K45" s="134"/>
      <c r="L45" s="60"/>
      <c r="M45" s="42"/>
      <c r="N45" s="61"/>
    </row>
    <row r="46" spans="2:14" x14ac:dyDescent="0.25">
      <c r="B46" s="375"/>
      <c r="C46" s="89" t="s">
        <v>48</v>
      </c>
      <c r="D46" s="129" t="s">
        <v>127</v>
      </c>
      <c r="E46" s="36"/>
      <c r="F46" s="60"/>
      <c r="G46" s="4"/>
      <c r="H46" s="60"/>
      <c r="I46" s="42"/>
      <c r="J46" s="60"/>
      <c r="K46" s="134"/>
      <c r="L46" s="60"/>
      <c r="M46" s="42"/>
      <c r="N46" s="61"/>
    </row>
    <row r="47" spans="2:14" x14ac:dyDescent="0.25">
      <c r="B47" s="375"/>
      <c r="C47" s="33" t="s">
        <v>49</v>
      </c>
      <c r="D47" s="129" t="s">
        <v>445</v>
      </c>
      <c r="E47" s="36"/>
      <c r="F47" s="60"/>
      <c r="G47" s="4"/>
      <c r="H47" s="60"/>
      <c r="I47" s="42"/>
      <c r="J47" s="60"/>
      <c r="K47" s="134"/>
      <c r="L47" s="60"/>
      <c r="M47" s="42"/>
      <c r="N47" s="61"/>
    </row>
    <row r="48" spans="2:14" x14ac:dyDescent="0.25">
      <c r="B48" s="375"/>
      <c r="C48" s="33" t="s">
        <v>62</v>
      </c>
      <c r="D48" s="129" t="s">
        <v>333</v>
      </c>
      <c r="E48" s="36"/>
      <c r="F48" s="60"/>
      <c r="G48" s="4"/>
      <c r="H48" s="60"/>
      <c r="I48" s="42"/>
      <c r="J48" s="60"/>
      <c r="K48" s="134"/>
      <c r="L48" s="60"/>
      <c r="M48" s="42"/>
      <c r="N48" s="61"/>
    </row>
    <row r="49" spans="2:14" ht="15.75" thickBot="1" x14ac:dyDescent="0.3">
      <c r="B49" s="375"/>
      <c r="C49" s="139" t="s">
        <v>63</v>
      </c>
      <c r="D49" s="259" t="s">
        <v>446</v>
      </c>
      <c r="E49" s="140"/>
      <c r="F49" s="141"/>
      <c r="G49" s="142"/>
      <c r="H49" s="141"/>
      <c r="I49" s="143"/>
      <c r="J49" s="141"/>
      <c r="K49" s="145"/>
      <c r="L49" s="141"/>
      <c r="M49" s="143"/>
      <c r="N49" s="146"/>
    </row>
    <row r="50" spans="2:14" s="1" customFormat="1" ht="15.75" customHeight="1" thickTop="1" x14ac:dyDescent="0.2">
      <c r="B50" s="375"/>
      <c r="C50" s="138" t="s">
        <v>97</v>
      </c>
      <c r="D50" s="231" t="s">
        <v>294</v>
      </c>
      <c r="E50" s="86"/>
      <c r="F50" s="130" t="s">
        <v>2</v>
      </c>
      <c r="G50" s="87"/>
      <c r="H50" s="87" t="s">
        <v>23</v>
      </c>
      <c r="I50" s="87"/>
      <c r="J50" s="87" t="s">
        <v>184</v>
      </c>
      <c r="K50" s="87"/>
      <c r="L50" s="87" t="s">
        <v>176</v>
      </c>
      <c r="M50" s="87"/>
      <c r="N50" s="88" t="s">
        <v>193</v>
      </c>
    </row>
    <row r="51" spans="2:14" x14ac:dyDescent="0.25">
      <c r="B51" s="375"/>
      <c r="C51" s="33" t="s">
        <v>46</v>
      </c>
      <c r="D51" s="129" t="s">
        <v>3</v>
      </c>
      <c r="E51" s="36"/>
      <c r="F51" s="60"/>
      <c r="G51" s="4"/>
      <c r="H51" s="60"/>
      <c r="I51" s="42"/>
      <c r="J51" s="60"/>
      <c r="K51" s="134"/>
      <c r="L51" s="60"/>
      <c r="M51" s="42"/>
      <c r="N51" s="61"/>
    </row>
    <row r="52" spans="2:14" x14ac:dyDescent="0.25">
      <c r="B52" s="375"/>
      <c r="C52" s="33" t="s">
        <v>47</v>
      </c>
      <c r="D52" s="129" t="s">
        <v>386</v>
      </c>
      <c r="E52" s="36"/>
      <c r="F52" s="156"/>
      <c r="G52" s="157"/>
      <c r="H52" s="156"/>
      <c r="I52" s="158"/>
      <c r="J52" s="156"/>
      <c r="K52" s="159"/>
      <c r="L52" s="156"/>
      <c r="M52" s="158"/>
      <c r="N52" s="227"/>
    </row>
    <row r="53" spans="2:14" x14ac:dyDescent="0.25">
      <c r="B53" s="375"/>
      <c r="C53" s="89" t="s">
        <v>48</v>
      </c>
      <c r="D53" s="129" t="s">
        <v>487</v>
      </c>
      <c r="E53" s="36"/>
      <c r="F53" s="60"/>
      <c r="G53" s="4"/>
      <c r="H53" s="60"/>
      <c r="I53" s="42"/>
      <c r="J53" s="60"/>
      <c r="K53" s="134"/>
      <c r="L53" s="60"/>
      <c r="M53" s="42"/>
      <c r="N53" s="61"/>
    </row>
    <row r="54" spans="2:14" x14ac:dyDescent="0.25">
      <c r="B54" s="375"/>
      <c r="C54" s="33" t="s">
        <v>49</v>
      </c>
      <c r="D54" s="129" t="s">
        <v>453</v>
      </c>
      <c r="E54" s="36"/>
      <c r="F54" s="60"/>
      <c r="G54" s="4"/>
      <c r="H54" s="60"/>
      <c r="I54" s="42"/>
      <c r="J54" s="60"/>
      <c r="K54" s="134"/>
      <c r="L54" s="60"/>
      <c r="M54" s="42"/>
      <c r="N54" s="61"/>
    </row>
    <row r="55" spans="2:14" x14ac:dyDescent="0.25">
      <c r="B55" s="375"/>
      <c r="C55" s="33" t="s">
        <v>62</v>
      </c>
      <c r="D55" s="129" t="s">
        <v>334</v>
      </c>
      <c r="E55" s="36"/>
      <c r="G55" s="4"/>
      <c r="H55" s="60"/>
      <c r="I55" s="42"/>
      <c r="J55" s="60"/>
      <c r="K55" s="134"/>
      <c r="L55" s="60"/>
      <c r="M55" s="42"/>
      <c r="N55" s="61"/>
    </row>
    <row r="56" spans="2:14" ht="15.75" thickBot="1" x14ac:dyDescent="0.3">
      <c r="B56" s="375"/>
      <c r="C56" s="139" t="s">
        <v>63</v>
      </c>
      <c r="D56" s="259" t="s">
        <v>447</v>
      </c>
      <c r="E56" s="140"/>
      <c r="F56" s="141"/>
      <c r="G56" s="142"/>
      <c r="H56" s="141"/>
      <c r="I56" s="143"/>
      <c r="J56" s="141"/>
      <c r="K56" s="145"/>
      <c r="L56" s="141"/>
      <c r="M56" s="143"/>
      <c r="N56" s="146"/>
    </row>
    <row r="57" spans="2:14" s="1" customFormat="1" ht="16.5" customHeight="1" thickTop="1" x14ac:dyDescent="0.2">
      <c r="B57" s="375"/>
      <c r="C57" s="138" t="s">
        <v>118</v>
      </c>
      <c r="D57" s="260" t="s">
        <v>129</v>
      </c>
      <c r="E57" s="86"/>
      <c r="F57" s="130" t="s">
        <v>4</v>
      </c>
      <c r="G57" s="87"/>
      <c r="H57" s="87" t="s">
        <v>30</v>
      </c>
      <c r="I57" s="87"/>
      <c r="J57" s="87" t="s">
        <v>185</v>
      </c>
      <c r="K57" s="87"/>
      <c r="L57" s="87" t="s">
        <v>177</v>
      </c>
      <c r="M57" s="87"/>
      <c r="N57" s="88" t="s">
        <v>194</v>
      </c>
    </row>
    <row r="58" spans="2:14" x14ac:dyDescent="0.25">
      <c r="B58" s="375"/>
      <c r="C58" s="33" t="s">
        <v>46</v>
      </c>
      <c r="D58" s="129" t="s">
        <v>5</v>
      </c>
      <c r="E58" s="36"/>
      <c r="F58" s="60"/>
      <c r="G58" s="4"/>
      <c r="H58" s="60"/>
      <c r="I58" s="42"/>
      <c r="J58" s="60"/>
      <c r="K58" s="134"/>
      <c r="L58" s="60"/>
      <c r="M58" s="42"/>
      <c r="N58" s="61"/>
    </row>
    <row r="59" spans="2:14" x14ac:dyDescent="0.25">
      <c r="B59" s="375"/>
      <c r="C59" s="33" t="s">
        <v>47</v>
      </c>
      <c r="D59" s="129" t="s">
        <v>24</v>
      </c>
      <c r="E59" s="36"/>
      <c r="F59" s="60"/>
      <c r="G59" s="4"/>
      <c r="H59" s="60"/>
      <c r="I59" s="42"/>
      <c r="J59" s="60"/>
      <c r="K59" s="134"/>
      <c r="L59" s="60"/>
      <c r="M59" s="42"/>
      <c r="N59" s="61"/>
    </row>
    <row r="60" spans="2:14" x14ac:dyDescent="0.25">
      <c r="B60" s="375"/>
      <c r="C60" s="89" t="s">
        <v>48</v>
      </c>
      <c r="D60" s="129" t="s">
        <v>455</v>
      </c>
      <c r="E60" s="36"/>
      <c r="F60" s="60"/>
      <c r="G60" s="4"/>
      <c r="H60" s="60"/>
      <c r="I60" s="42"/>
      <c r="J60" s="60"/>
      <c r="K60" s="134"/>
      <c r="L60" s="60"/>
      <c r="M60" s="42"/>
      <c r="N60" s="61"/>
    </row>
    <row r="61" spans="2:14" x14ac:dyDescent="0.25">
      <c r="B61" s="375"/>
      <c r="C61" s="33" t="s">
        <v>49</v>
      </c>
      <c r="D61" s="129" t="s">
        <v>335</v>
      </c>
      <c r="E61" s="36"/>
      <c r="F61" s="60"/>
      <c r="G61" s="4"/>
      <c r="H61" s="60"/>
      <c r="I61" s="42"/>
      <c r="J61" s="60"/>
      <c r="K61" s="134"/>
      <c r="L61" s="60"/>
      <c r="M61" s="42"/>
      <c r="N61" s="61"/>
    </row>
    <row r="62" spans="2:14" x14ac:dyDescent="0.25">
      <c r="B62" s="375"/>
      <c r="C62" s="33" t="s">
        <v>62</v>
      </c>
      <c r="D62" s="129" t="s">
        <v>448</v>
      </c>
      <c r="E62" s="36"/>
      <c r="F62" s="60"/>
      <c r="G62" s="4"/>
      <c r="H62" s="60"/>
      <c r="I62" s="42"/>
      <c r="J62" s="60"/>
      <c r="K62" s="134"/>
      <c r="L62" s="60"/>
      <c r="M62" s="42"/>
      <c r="N62" s="61"/>
    </row>
    <row r="63" spans="2:14" x14ac:dyDescent="0.25">
      <c r="B63" s="375"/>
      <c r="C63" s="277" t="s">
        <v>339</v>
      </c>
      <c r="D63" s="129"/>
      <c r="E63" s="123"/>
      <c r="F63" s="148" t="s">
        <v>168</v>
      </c>
      <c r="G63" s="4"/>
      <c r="H63" s="148" t="s">
        <v>202</v>
      </c>
      <c r="I63" s="42"/>
      <c r="J63" s="148" t="s">
        <v>203</v>
      </c>
      <c r="K63" s="4"/>
      <c r="L63" s="148" t="s">
        <v>204</v>
      </c>
      <c r="M63" s="42"/>
      <c r="N63" s="149" t="s">
        <v>205</v>
      </c>
    </row>
    <row r="64" spans="2:14" x14ac:dyDescent="0.25">
      <c r="B64" s="375"/>
      <c r="C64" s="33" t="s">
        <v>63</v>
      </c>
      <c r="D64" s="129" t="s">
        <v>165</v>
      </c>
      <c r="E64" s="123"/>
      <c r="F64" s="5"/>
      <c r="G64" s="4"/>
      <c r="H64" s="5"/>
      <c r="I64" s="42"/>
      <c r="J64" s="5"/>
      <c r="K64" s="134"/>
      <c r="L64" s="5"/>
      <c r="M64" s="42"/>
      <c r="N64" s="62"/>
    </row>
    <row r="65" spans="2:14" x14ac:dyDescent="0.25">
      <c r="B65" s="375"/>
      <c r="C65" s="33" t="s">
        <v>65</v>
      </c>
      <c r="D65" s="129" t="s">
        <v>166</v>
      </c>
      <c r="E65" s="123"/>
      <c r="F65" s="5"/>
      <c r="G65" s="4"/>
      <c r="H65" s="5"/>
      <c r="I65" s="42"/>
      <c r="J65" s="5"/>
      <c r="K65" s="134"/>
      <c r="L65" s="5"/>
      <c r="M65" s="42"/>
      <c r="N65" s="62"/>
    </row>
    <row r="66" spans="2:14" x14ac:dyDescent="0.25">
      <c r="B66" s="375"/>
      <c r="C66" s="89" t="s">
        <v>66</v>
      </c>
      <c r="D66" s="129" t="s">
        <v>454</v>
      </c>
      <c r="E66" s="123"/>
      <c r="F66" s="60"/>
      <c r="G66" s="4"/>
      <c r="H66" s="60"/>
      <c r="I66" s="42"/>
      <c r="J66" s="60"/>
      <c r="K66" s="134"/>
      <c r="L66" s="60"/>
      <c r="M66" s="42"/>
      <c r="N66" s="61"/>
    </row>
    <row r="67" spans="2:14" x14ac:dyDescent="0.25">
      <c r="B67" s="375"/>
      <c r="C67" s="33" t="s">
        <v>141</v>
      </c>
      <c r="D67" s="129" t="s">
        <v>336</v>
      </c>
      <c r="E67" s="123"/>
      <c r="F67" s="5"/>
      <c r="G67" s="4"/>
      <c r="H67" s="5"/>
      <c r="I67" s="42"/>
      <c r="J67" s="5"/>
      <c r="K67" s="134"/>
      <c r="L67" s="5"/>
      <c r="M67" s="42"/>
      <c r="N67" s="62"/>
    </row>
    <row r="68" spans="2:14" ht="15.75" thickBot="1" x14ac:dyDescent="0.3">
      <c r="B68" s="375"/>
      <c r="C68" s="139" t="s">
        <v>142</v>
      </c>
      <c r="D68" s="259" t="s">
        <v>449</v>
      </c>
      <c r="E68" s="147"/>
      <c r="F68" s="141"/>
      <c r="G68" s="142"/>
      <c r="H68" s="141"/>
      <c r="I68" s="143"/>
      <c r="J68" s="141"/>
      <c r="K68" s="145"/>
      <c r="L68" s="141"/>
      <c r="M68" s="143"/>
      <c r="N68" s="146"/>
    </row>
    <row r="69" spans="2:14" s="1" customFormat="1" ht="13.5" thickTop="1" x14ac:dyDescent="0.2">
      <c r="B69" s="375"/>
      <c r="C69" s="138" t="s">
        <v>119</v>
      </c>
      <c r="D69" s="278" t="s">
        <v>340</v>
      </c>
      <c r="E69" s="86"/>
      <c r="F69" s="130" t="s">
        <v>6</v>
      </c>
      <c r="G69" s="87"/>
      <c r="H69" s="87" t="s">
        <v>31</v>
      </c>
      <c r="I69" s="87"/>
      <c r="J69" s="87" t="s">
        <v>186</v>
      </c>
      <c r="K69" s="87"/>
      <c r="L69" s="87" t="s">
        <v>178</v>
      </c>
      <c r="M69" s="87"/>
      <c r="N69" s="88" t="s">
        <v>195</v>
      </c>
    </row>
    <row r="70" spans="2:14" x14ac:dyDescent="0.25">
      <c r="B70" s="375"/>
      <c r="C70" s="33" t="s">
        <v>46</v>
      </c>
      <c r="D70" s="129" t="s">
        <v>7</v>
      </c>
      <c r="E70" s="36"/>
      <c r="F70" s="60"/>
      <c r="G70" s="4"/>
      <c r="H70" s="60"/>
      <c r="I70" s="42"/>
      <c r="J70" s="132"/>
      <c r="K70" s="134"/>
      <c r="L70" s="60"/>
      <c r="M70" s="42"/>
      <c r="N70" s="61"/>
    </row>
    <row r="71" spans="2:14" x14ac:dyDescent="0.25">
      <c r="B71" s="375"/>
      <c r="C71" s="33" t="s">
        <v>47</v>
      </c>
      <c r="D71" s="129" t="s">
        <v>26</v>
      </c>
      <c r="E71" s="36"/>
      <c r="F71" s="60"/>
      <c r="G71" s="4"/>
      <c r="H71" s="60"/>
      <c r="I71" s="42"/>
      <c r="J71" s="132"/>
      <c r="K71" s="134"/>
      <c r="L71" s="60"/>
      <c r="M71" s="42"/>
      <c r="N71" s="61"/>
    </row>
    <row r="72" spans="2:14" x14ac:dyDescent="0.25">
      <c r="B72" s="375"/>
      <c r="C72" s="89" t="s">
        <v>48</v>
      </c>
      <c r="D72" s="129" t="s">
        <v>456</v>
      </c>
      <c r="E72" s="36"/>
      <c r="F72" s="60"/>
      <c r="G72" s="4"/>
      <c r="H72" s="60"/>
      <c r="I72" s="42"/>
      <c r="J72" s="60"/>
      <c r="K72" s="134"/>
      <c r="L72" s="60"/>
      <c r="M72" s="42"/>
      <c r="N72" s="61"/>
    </row>
    <row r="73" spans="2:14" x14ac:dyDescent="0.25">
      <c r="B73" s="375"/>
      <c r="C73" s="33" t="s">
        <v>49</v>
      </c>
      <c r="D73" s="129" t="s">
        <v>337</v>
      </c>
      <c r="E73" s="36"/>
      <c r="F73" s="60"/>
      <c r="G73" s="4"/>
      <c r="H73" s="60"/>
      <c r="I73" s="42"/>
      <c r="J73" s="132"/>
      <c r="K73" s="134"/>
      <c r="L73" s="60"/>
      <c r="M73" s="42"/>
      <c r="N73" s="61"/>
    </row>
    <row r="74" spans="2:14" ht="15.75" thickBot="1" x14ac:dyDescent="0.3">
      <c r="B74" s="375"/>
      <c r="C74" s="139" t="s">
        <v>62</v>
      </c>
      <c r="D74" s="259" t="s">
        <v>450</v>
      </c>
      <c r="E74" s="140"/>
      <c r="F74" s="141"/>
      <c r="G74" s="142"/>
      <c r="H74" s="141"/>
      <c r="I74" s="143"/>
      <c r="J74" s="141"/>
      <c r="K74" s="145"/>
      <c r="L74" s="141"/>
      <c r="M74" s="143"/>
      <c r="N74" s="146"/>
    </row>
    <row r="75" spans="2:14" s="1" customFormat="1" ht="13.5" thickTop="1" x14ac:dyDescent="0.2">
      <c r="B75" s="375"/>
      <c r="C75" s="138" t="s">
        <v>120</v>
      </c>
      <c r="D75" s="278" t="s">
        <v>341</v>
      </c>
      <c r="E75" s="86"/>
      <c r="F75" s="130" t="s">
        <v>8</v>
      </c>
      <c r="G75" s="87"/>
      <c r="H75" s="87" t="s">
        <v>32</v>
      </c>
      <c r="I75" s="87"/>
      <c r="J75" s="87" t="s">
        <v>187</v>
      </c>
      <c r="K75" s="87"/>
      <c r="L75" s="87" t="s">
        <v>179</v>
      </c>
      <c r="M75" s="87"/>
      <c r="N75" s="88" t="s">
        <v>196</v>
      </c>
    </row>
    <row r="76" spans="2:14" x14ac:dyDescent="0.25">
      <c r="B76" s="375"/>
      <c r="C76" s="33" t="s">
        <v>46</v>
      </c>
      <c r="D76" s="129" t="s">
        <v>9</v>
      </c>
      <c r="E76" s="36"/>
      <c r="F76" s="60"/>
      <c r="G76" s="4"/>
      <c r="H76" s="60"/>
      <c r="I76" s="42"/>
      <c r="J76" s="60"/>
      <c r="K76" s="134"/>
      <c r="L76" s="60"/>
      <c r="M76" s="42"/>
      <c r="N76" s="61"/>
    </row>
    <row r="77" spans="2:14" x14ac:dyDescent="0.25">
      <c r="B77" s="375"/>
      <c r="C77" s="33" t="s">
        <v>47</v>
      </c>
      <c r="D77" s="129" t="s">
        <v>29</v>
      </c>
      <c r="E77" s="36"/>
      <c r="F77" s="60"/>
      <c r="G77" s="4"/>
      <c r="H77" s="60"/>
      <c r="I77" s="42"/>
      <c r="J77" s="60"/>
      <c r="K77" s="134"/>
      <c r="L77" s="60"/>
      <c r="M77" s="42"/>
      <c r="N77" s="61"/>
    </row>
    <row r="78" spans="2:14" x14ac:dyDescent="0.25">
      <c r="B78" s="375"/>
      <c r="C78" s="89" t="s">
        <v>48</v>
      </c>
      <c r="D78" s="129" t="s">
        <v>457</v>
      </c>
      <c r="E78" s="36"/>
      <c r="F78" s="60"/>
      <c r="G78" s="4"/>
      <c r="H78" s="60"/>
      <c r="I78" s="42"/>
      <c r="J78" s="60"/>
      <c r="K78" s="134"/>
      <c r="L78" s="60"/>
      <c r="M78" s="42"/>
      <c r="N78" s="61"/>
    </row>
    <row r="79" spans="2:14" x14ac:dyDescent="0.25">
      <c r="B79" s="375"/>
      <c r="C79" s="33" t="s">
        <v>49</v>
      </c>
      <c r="D79" s="129" t="s">
        <v>27</v>
      </c>
      <c r="E79" s="36"/>
      <c r="F79" s="60"/>
      <c r="G79" s="4"/>
      <c r="H79" s="60"/>
      <c r="I79" s="42"/>
      <c r="J79" s="60"/>
      <c r="K79" s="134"/>
      <c r="L79" s="60"/>
      <c r="M79" s="42"/>
      <c r="N79" s="61"/>
    </row>
    <row r="80" spans="2:14" ht="15.75" thickBot="1" x14ac:dyDescent="0.3">
      <c r="B80" s="375"/>
      <c r="C80" s="139" t="s">
        <v>62</v>
      </c>
      <c r="D80" s="259" t="s">
        <v>451</v>
      </c>
      <c r="E80" s="140"/>
      <c r="F80" s="141"/>
      <c r="G80" s="142"/>
      <c r="H80" s="141"/>
      <c r="I80" s="143"/>
      <c r="J80" s="141"/>
      <c r="K80" s="145"/>
      <c r="L80" s="141"/>
      <c r="M80" s="143"/>
      <c r="N80" s="146"/>
    </row>
    <row r="81" spans="2:14" s="1" customFormat="1" ht="13.5" thickTop="1" x14ac:dyDescent="0.2">
      <c r="B81" s="375"/>
      <c r="C81" s="138" t="s">
        <v>121</v>
      </c>
      <c r="D81" s="278" t="s">
        <v>342</v>
      </c>
      <c r="E81" s="86"/>
      <c r="F81" s="130" t="s">
        <v>149</v>
      </c>
      <c r="G81" s="87"/>
      <c r="H81" s="87" t="s">
        <v>150</v>
      </c>
      <c r="I81" s="87"/>
      <c r="J81" s="87" t="s">
        <v>188</v>
      </c>
      <c r="K81" s="87"/>
      <c r="L81" s="87" t="s">
        <v>180</v>
      </c>
      <c r="M81" s="87"/>
      <c r="N81" s="88" t="s">
        <v>197</v>
      </c>
    </row>
    <row r="82" spans="2:14" x14ac:dyDescent="0.25">
      <c r="B82" s="375"/>
      <c r="C82" s="33" t="s">
        <v>46</v>
      </c>
      <c r="D82" s="129" t="s">
        <v>93</v>
      </c>
      <c r="E82" s="36"/>
      <c r="F82" s="60"/>
      <c r="G82" s="4"/>
      <c r="H82" s="60"/>
      <c r="I82" s="42"/>
      <c r="J82" s="60"/>
      <c r="K82" s="134"/>
      <c r="L82" s="60"/>
      <c r="M82" s="42"/>
      <c r="N82" s="61"/>
    </row>
    <row r="83" spans="2:14" x14ac:dyDescent="0.25">
      <c r="B83" s="375"/>
      <c r="C83" s="33" t="s">
        <v>47</v>
      </c>
      <c r="D83" s="129" t="s">
        <v>94</v>
      </c>
      <c r="E83" s="36"/>
      <c r="F83" s="60"/>
      <c r="G83" s="4"/>
      <c r="H83" s="60"/>
      <c r="I83" s="42"/>
      <c r="J83" s="60"/>
      <c r="K83" s="134"/>
      <c r="L83" s="60"/>
      <c r="M83" s="42"/>
      <c r="N83" s="61"/>
    </row>
    <row r="84" spans="2:14" x14ac:dyDescent="0.25">
      <c r="B84" s="375"/>
      <c r="C84" s="89" t="s">
        <v>48</v>
      </c>
      <c r="D84" s="129" t="s">
        <v>458</v>
      </c>
      <c r="E84" s="36"/>
      <c r="F84" s="60"/>
      <c r="G84" s="4"/>
      <c r="H84" s="60"/>
      <c r="I84" s="42"/>
      <c r="J84" s="60"/>
      <c r="K84" s="134"/>
      <c r="L84" s="60"/>
      <c r="M84" s="42"/>
      <c r="N84" s="61"/>
    </row>
    <row r="85" spans="2:14" x14ac:dyDescent="0.25">
      <c r="B85" s="375"/>
      <c r="C85" s="33" t="s">
        <v>49</v>
      </c>
      <c r="D85" s="129" t="s">
        <v>338</v>
      </c>
      <c r="E85" s="36"/>
      <c r="F85" s="60"/>
      <c r="G85" s="4"/>
      <c r="H85" s="60"/>
      <c r="I85" s="42"/>
      <c r="J85" s="60"/>
      <c r="K85" s="134"/>
      <c r="L85" s="60"/>
      <c r="M85" s="42"/>
      <c r="N85" s="61"/>
    </row>
    <row r="86" spans="2:14" ht="15.75" thickBot="1" x14ac:dyDescent="0.3">
      <c r="B86" s="375"/>
      <c r="C86" s="139" t="s">
        <v>62</v>
      </c>
      <c r="D86" s="259" t="s">
        <v>452</v>
      </c>
      <c r="E86" s="140"/>
      <c r="F86" s="141"/>
      <c r="G86" s="142"/>
      <c r="H86" s="141"/>
      <c r="I86" s="143"/>
      <c r="J86" s="141"/>
      <c r="K86" s="145"/>
      <c r="L86" s="141"/>
      <c r="M86" s="143"/>
      <c r="N86" s="146"/>
    </row>
    <row r="87" spans="2:14" s="1" customFormat="1" ht="13.5" thickTop="1" x14ac:dyDescent="0.2">
      <c r="B87" s="375"/>
      <c r="C87" s="138" t="s">
        <v>144</v>
      </c>
      <c r="D87" s="260" t="s">
        <v>145</v>
      </c>
      <c r="E87" s="86"/>
      <c r="F87" s="130" t="s">
        <v>148</v>
      </c>
      <c r="G87" s="87"/>
      <c r="H87" s="87" t="s">
        <v>151</v>
      </c>
      <c r="I87" s="87"/>
      <c r="J87" s="87" t="s">
        <v>189</v>
      </c>
      <c r="K87" s="87"/>
      <c r="L87" s="87" t="s">
        <v>181</v>
      </c>
      <c r="M87" s="87"/>
      <c r="N87" s="88" t="s">
        <v>198</v>
      </c>
    </row>
    <row r="88" spans="2:14" x14ac:dyDescent="0.25">
      <c r="B88" s="375"/>
      <c r="C88" s="33" t="s">
        <v>46</v>
      </c>
      <c r="D88" s="129" t="s">
        <v>146</v>
      </c>
      <c r="E88" s="36"/>
      <c r="F88" s="60"/>
      <c r="G88" s="4"/>
      <c r="H88" s="60"/>
      <c r="I88" s="42"/>
      <c r="J88" s="132"/>
      <c r="K88" s="134"/>
      <c r="L88" s="60"/>
      <c r="M88" s="42"/>
      <c r="N88" s="61"/>
    </row>
    <row r="89" spans="2:14" ht="15.75" thickBot="1" x14ac:dyDescent="0.3">
      <c r="B89" s="375"/>
      <c r="C89" s="139" t="s">
        <v>47</v>
      </c>
      <c r="D89" s="259" t="s">
        <v>147</v>
      </c>
      <c r="E89" s="140"/>
      <c r="F89" s="141"/>
      <c r="G89" s="142"/>
      <c r="H89" s="141"/>
      <c r="I89" s="143"/>
      <c r="J89" s="144"/>
      <c r="K89" s="145"/>
      <c r="L89" s="141"/>
      <c r="M89" s="143"/>
      <c r="N89" s="146"/>
    </row>
    <row r="90" spans="2:14" s="1" customFormat="1" ht="13.5" thickTop="1" x14ac:dyDescent="0.2">
      <c r="B90" s="375"/>
      <c r="C90" s="138" t="s">
        <v>157</v>
      </c>
      <c r="D90" s="260" t="s">
        <v>152</v>
      </c>
      <c r="E90" s="86"/>
      <c r="F90" s="130" t="s">
        <v>155</v>
      </c>
      <c r="G90" s="87"/>
      <c r="H90" s="87" t="s">
        <v>156</v>
      </c>
      <c r="I90" s="87"/>
      <c r="J90" s="87" t="s">
        <v>190</v>
      </c>
      <c r="K90" s="87"/>
      <c r="L90" s="87" t="s">
        <v>182</v>
      </c>
      <c r="M90" s="87"/>
      <c r="N90" s="88" t="s">
        <v>199</v>
      </c>
    </row>
    <row r="91" spans="2:14" x14ac:dyDescent="0.25">
      <c r="B91" s="375"/>
      <c r="C91" s="33" t="s">
        <v>46</v>
      </c>
      <c r="D91" s="129" t="s">
        <v>153</v>
      </c>
      <c r="E91" s="36"/>
      <c r="F91" s="60"/>
      <c r="G91" s="4"/>
      <c r="H91" s="60"/>
      <c r="I91" s="42"/>
      <c r="J91" s="132"/>
      <c r="K91" s="134"/>
      <c r="L91" s="60"/>
      <c r="M91" s="42"/>
      <c r="N91" s="61"/>
    </row>
    <row r="92" spans="2:14" ht="15.75" thickBot="1" x14ac:dyDescent="0.3">
      <c r="B92" s="375"/>
      <c r="C92" s="139" t="s">
        <v>47</v>
      </c>
      <c r="D92" s="259" t="s">
        <v>154</v>
      </c>
      <c r="E92" s="140"/>
      <c r="F92" s="141"/>
      <c r="G92" s="142"/>
      <c r="H92" s="141"/>
      <c r="I92" s="143"/>
      <c r="J92" s="144"/>
      <c r="K92" s="145"/>
      <c r="L92" s="141"/>
      <c r="M92" s="143"/>
      <c r="N92" s="146"/>
    </row>
    <row r="93" spans="2:14" s="1" customFormat="1" ht="13.5" thickTop="1" x14ac:dyDescent="0.2">
      <c r="B93" s="375"/>
      <c r="C93" s="138" t="s">
        <v>163</v>
      </c>
      <c r="D93" s="260" t="s">
        <v>160</v>
      </c>
      <c r="E93" s="86"/>
      <c r="F93" s="130" t="s">
        <v>161</v>
      </c>
      <c r="G93" s="87"/>
      <c r="H93" s="87" t="s">
        <v>162</v>
      </c>
      <c r="I93" s="87"/>
      <c r="J93" s="87" t="s">
        <v>191</v>
      </c>
      <c r="K93" s="87"/>
      <c r="L93" s="87" t="s">
        <v>183</v>
      </c>
      <c r="M93" s="87"/>
      <c r="N93" s="88" t="s">
        <v>200</v>
      </c>
    </row>
    <row r="94" spans="2:14" x14ac:dyDescent="0.25">
      <c r="B94" s="375"/>
      <c r="C94" s="33" t="s">
        <v>46</v>
      </c>
      <c r="D94" s="129" t="s">
        <v>158</v>
      </c>
      <c r="E94" s="36"/>
      <c r="F94" s="60"/>
      <c r="G94" s="4"/>
      <c r="H94" s="60"/>
      <c r="I94" s="42"/>
      <c r="J94" s="132"/>
      <c r="K94" s="134"/>
      <c r="L94" s="60"/>
      <c r="M94" s="42"/>
      <c r="N94" s="61"/>
    </row>
    <row r="95" spans="2:14" ht="15.75" thickBot="1" x14ac:dyDescent="0.3">
      <c r="B95" s="376"/>
      <c r="C95" s="131" t="s">
        <v>47</v>
      </c>
      <c r="D95" s="258" t="s">
        <v>159</v>
      </c>
      <c r="E95" s="63"/>
      <c r="F95" s="64"/>
      <c r="G95" s="65"/>
      <c r="H95" s="64"/>
      <c r="I95" s="66"/>
      <c r="J95" s="133"/>
      <c r="K95" s="135"/>
      <c r="L95" s="64"/>
      <c r="M95" s="66"/>
      <c r="N95" s="67"/>
    </row>
    <row r="96" spans="2:14" ht="18" customHeight="1" x14ac:dyDescent="0.25"/>
  </sheetData>
  <dataConsolidate/>
  <mergeCells count="11">
    <mergeCell ref="H4:J17"/>
    <mergeCell ref="B2:D3"/>
    <mergeCell ref="B43:B95"/>
    <mergeCell ref="B12:B17"/>
    <mergeCell ref="B27:B35"/>
    <mergeCell ref="C22:C24"/>
    <mergeCell ref="C19:C21"/>
    <mergeCell ref="C36:C41"/>
    <mergeCell ref="B4:B11"/>
    <mergeCell ref="B36:B42"/>
    <mergeCell ref="B19:B26"/>
  </mergeCells>
  <hyperlinks>
    <hyperlink ref="J19" r:id="rId1" location="t1" xr:uid="{00000000-0004-0000-0000-000000000000}"/>
    <hyperlink ref="J20" r:id="rId2" xr:uid="{00000000-0004-0000-0000-000001000000}"/>
    <hyperlink ref="J21" r:id="rId3" xr:uid="{00000000-0004-0000-0000-000002000000}"/>
    <hyperlink ref="J22" r:id="rId4" xr:uid="{00000000-0004-0000-0000-000003000000}"/>
    <hyperlink ref="J23" r:id="rId5" xr:uid="{00000000-0004-0000-0000-000004000000}"/>
    <hyperlink ref="J24" r:id="rId6" xr:uid="{00000000-0004-0000-0000-000005000000}"/>
    <hyperlink ref="J25" r:id="rId7" xr:uid="{00000000-0004-0000-0000-000006000000}"/>
    <hyperlink ref="J26" r:id="rId8" xr:uid="{00000000-0004-0000-0000-000007000000}"/>
  </hyperlinks>
  <pageMargins left="0.7" right="0.7" top="0.75" bottom="0.75" header="0.3" footer="0.3"/>
  <pageSetup paperSize="9" scale="52" fitToHeight="0" orientation="landscape" r:id="rId9"/>
  <ignoredErrors>
    <ignoredError sqref="C57:C82 C87:C95 C41:C42 C43:C50 C4:C8 C16:C21 C27:C33 C36:C39 C12:C14 C9:C11 C15 C23:C24 C22 C25:C26 C34:C35" numberStoredAsText="1"/>
  </ignoredErrors>
  <drawing r:id="rId10"/>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'Dropdown lists'!$D$3:$D$6</xm:f>
          </x14:formula1>
          <xm:sqref>N52 F52 H52 L52 J52</xm:sqref>
        </x14:dataValidation>
        <x14:dataValidation type="list" allowBlank="1" showInputMessage="1" showErrorMessage="1" xr:uid="{00000000-0002-0000-0000-000001000000}">
          <x14:formula1>
            <xm:f>'Dropdown lists'!$F$3:$F$4</xm:f>
          </x14:formula1>
          <xm:sqref>F42 F16 F11 F9</xm:sqref>
        </x14:dataValidation>
        <x14:dataValidation type="list" allowBlank="1" showInputMessage="1" showErrorMessage="1" xr:uid="{00000000-0002-0000-0000-000002000000}">
          <x14:formula1>
            <xm:f>'Dropdown lists'!$A$3:$A$9</xm:f>
          </x14:formula1>
          <xm:sqref>F22</xm:sqref>
        </x14:dataValidation>
        <x14:dataValidation type="list" allowBlank="1" showInputMessage="1" showErrorMessage="1" xr:uid="{00000000-0002-0000-0000-000003000000}">
          <x14:formula1>
            <xm:f>'Dropdown lists'!$H$3:$H$12</xm:f>
          </x14:formula1>
          <xm:sqref>F37</xm:sqref>
        </x14:dataValidation>
        <x14:dataValidation type="list" allowBlank="1" showInputMessage="1" showErrorMessage="1" xr:uid="{00000000-0002-0000-0000-000004000000}">
          <x14:formula1>
            <xm:f>'Dropdown lists'!$I$3:$I$12</xm:f>
          </x14:formula1>
          <xm:sqref>F38</xm:sqref>
        </x14:dataValidation>
        <x14:dataValidation type="list" allowBlank="1" showInputMessage="1" showErrorMessage="1" xr:uid="{00000000-0002-0000-0000-000005000000}">
          <x14:formula1>
            <xm:f>'Dropdown lists'!$J$3:$J$12</xm:f>
          </x14:formula1>
          <xm:sqref>F39:F40</xm:sqref>
        </x14:dataValidation>
        <x14:dataValidation type="list" allowBlank="1" showInputMessage="1" showErrorMessage="1" xr:uid="{00000000-0002-0000-0000-000006000000}">
          <x14:formula1>
            <xm:f>'Dropdown lists'!$K$3:$K$12</xm:f>
          </x14:formula1>
          <xm:sqref>F41</xm:sqref>
        </x14:dataValidation>
        <x14:dataValidation type="list" allowBlank="1" showInputMessage="1" showErrorMessage="1" xr:uid="{00000000-0002-0000-0000-000007000000}">
          <x14:formula1>
            <xm:f>'Dropdown lists'!$L$3:$L$18</xm:f>
          </x14:formula1>
          <xm:sqref>F24</xm:sqref>
        </x14:dataValidation>
        <x14:dataValidation type="list" allowBlank="1" showInputMessage="1" showErrorMessage="1" xr:uid="{00000000-0002-0000-0000-000008000000}">
          <x14:formula1>
            <xm:f>'Dropdown lists'!$M$3:$M$7</xm:f>
          </x14:formula1>
          <xm:sqref>F31 H31 J31 L31 N31</xm:sqref>
        </x14:dataValidation>
        <x14:dataValidation type="list" allowBlank="1" showInputMessage="1" showErrorMessage="1" xr:uid="{00000000-0002-0000-0000-000009000000}">
          <x14:formula1>
            <xm:f>'Dropdown lists'!$N$3:$N$10</xm:f>
          </x14:formula1>
          <xm:sqref>F18</xm:sqref>
        </x14:dataValidation>
        <x14:dataValidation type="list" allowBlank="1" showInputMessage="1" showErrorMessage="1" xr:uid="{00000000-0002-0000-0000-00000A000000}">
          <x14:formula1>
            <xm:f>'Dropdown lists'!$O$3:$O$13</xm:f>
          </x14:formula1>
          <xm:sqref>J56 F62 H62 L62 N62 N86 F49 H49 L49 N49 J49 F56 H56 L56 N56 J62 F68 H68 L68 N68 H74 J68 J74 L74 N74 H80 J80 F74 L80 N80 H86 J86 F80 L86 F86</xm:sqref>
        </x14:dataValidation>
        <x14:dataValidation type="list" allowBlank="1" showInputMessage="1" showErrorMessage="1" xr:uid="{00000000-0002-0000-0000-00000B000000}">
          <x14:formula1>
            <xm:f>'Dropdown lists'!$C$3:$C$4</xm:f>
          </x14:formula1>
          <xm:sqref>F45 N45 H45 L45 J45</xm:sqref>
        </x14:dataValidation>
        <x14:dataValidation type="list" allowBlank="1" showInputMessage="1" showErrorMessage="1" xr:uid="{00000000-0002-0000-0000-00000C000000}">
          <x14:formula1>
            <xm:f>'Dropdown lists'!$E$3:$E$4</xm:f>
          </x14:formula1>
          <xm:sqref>N84 F47 H47 L47 N47 J47 H54 L54 N54 J54 F60 H60 L60 N60 J60 F66 H66 L66 N66 H72 J66 J72 L72 N72 H78 J78 F72 L78 N78 H84 J84 F78 L84 F84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249977111117893"/>
    <pageSetUpPr fitToPage="1"/>
  </sheetPr>
  <dimension ref="B1:H86"/>
  <sheetViews>
    <sheetView showGridLines="0" tabSelected="1" zoomScale="90" zoomScaleNormal="90" workbookViewId="0">
      <pane ySplit="2" topLeftCell="A68" activePane="bottomLeft" state="frozen"/>
      <selection activeCell="F23" sqref="F23"/>
      <selection pane="bottomLeft" activeCell="D99" sqref="D99"/>
    </sheetView>
  </sheetViews>
  <sheetFormatPr defaultRowHeight="15" x14ac:dyDescent="0.25"/>
  <cols>
    <col min="1" max="1" width="3.42578125" customWidth="1"/>
    <col min="2" max="2" width="15.42578125" style="241" customWidth="1"/>
    <col min="3" max="3" width="7" style="54" customWidth="1"/>
    <col min="4" max="4" width="121.7109375" style="34" customWidth="1"/>
    <col min="5" max="5" width="2.28515625" style="4" customWidth="1"/>
    <col min="6" max="6" width="68.7109375" style="226" customWidth="1"/>
    <col min="7" max="7" width="1.85546875" style="4" customWidth="1"/>
    <col min="8" max="8" width="58.5703125" style="212" customWidth="1"/>
  </cols>
  <sheetData>
    <row r="1" spans="2:8" ht="9.75" customHeight="1" thickBot="1" x14ac:dyDescent="0.3">
      <c r="F1" s="212"/>
    </row>
    <row r="2" spans="2:8" ht="26.25" thickBot="1" x14ac:dyDescent="0.3">
      <c r="C2" s="97"/>
      <c r="D2" s="51"/>
      <c r="E2" s="409" t="s">
        <v>35</v>
      </c>
      <c r="F2" s="410"/>
      <c r="G2" s="119"/>
      <c r="H2" s="117" t="s">
        <v>124</v>
      </c>
    </row>
    <row r="3" spans="2:8" ht="84" customHeight="1" x14ac:dyDescent="0.25">
      <c r="B3" s="388" t="s">
        <v>131</v>
      </c>
      <c r="C3" s="92" t="s">
        <v>69</v>
      </c>
      <c r="D3" s="44" t="s">
        <v>55</v>
      </c>
      <c r="E3" s="25"/>
      <c r="F3" s="220"/>
      <c r="G3" s="18"/>
      <c r="H3" s="24"/>
    </row>
    <row r="4" spans="2:8" x14ac:dyDescent="0.25">
      <c r="B4" s="389"/>
      <c r="C4" s="94" t="s">
        <v>70</v>
      </c>
      <c r="D4" s="48" t="s">
        <v>56</v>
      </c>
      <c r="E4" s="55"/>
      <c r="F4" s="221"/>
      <c r="G4" s="18"/>
      <c r="H4" s="17"/>
    </row>
    <row r="5" spans="2:8" ht="25.5" x14ac:dyDescent="0.25">
      <c r="B5" s="389"/>
      <c r="C5" s="94" t="s">
        <v>71</v>
      </c>
      <c r="D5" s="48" t="s">
        <v>98</v>
      </c>
      <c r="E5" s="55"/>
      <c r="F5" s="221"/>
      <c r="G5" s="18"/>
      <c r="H5" s="17"/>
    </row>
    <row r="6" spans="2:8" x14ac:dyDescent="0.25">
      <c r="B6" s="389"/>
      <c r="C6" s="120" t="s">
        <v>72</v>
      </c>
      <c r="D6" s="121" t="s">
        <v>208</v>
      </c>
      <c r="E6" s="55"/>
      <c r="F6" s="222"/>
      <c r="G6" s="18"/>
      <c r="H6" s="122"/>
    </row>
    <row r="7" spans="2:8" ht="15.75" thickBot="1" x14ac:dyDescent="0.3">
      <c r="B7" s="390"/>
      <c r="C7" s="98" t="s">
        <v>73</v>
      </c>
      <c r="D7" s="99" t="s">
        <v>57</v>
      </c>
      <c r="E7" s="100"/>
      <c r="F7" s="223"/>
      <c r="G7" s="101"/>
      <c r="H7" s="102"/>
    </row>
    <row r="8" spans="2:8" ht="148.5" customHeight="1" x14ac:dyDescent="0.25">
      <c r="B8" s="377" t="s">
        <v>132</v>
      </c>
      <c r="C8" s="92" t="s">
        <v>77</v>
      </c>
      <c r="D8" s="44" t="s">
        <v>279</v>
      </c>
      <c r="E8" s="20"/>
      <c r="F8" s="414"/>
      <c r="G8" s="414"/>
      <c r="H8" s="415"/>
    </row>
    <row r="9" spans="2:8" ht="15.75" thickBot="1" x14ac:dyDescent="0.3">
      <c r="B9" s="379"/>
      <c r="C9" s="103" t="s">
        <v>78</v>
      </c>
      <c r="D9" s="104" t="s">
        <v>206</v>
      </c>
      <c r="E9" s="105"/>
      <c r="F9" s="224"/>
      <c r="G9" s="106"/>
      <c r="H9" s="107"/>
    </row>
    <row r="10" spans="2:8" ht="21.75" customHeight="1" x14ac:dyDescent="0.25">
      <c r="B10" s="418" t="s">
        <v>133</v>
      </c>
      <c r="C10" s="394" t="s">
        <v>282</v>
      </c>
      <c r="D10" s="395"/>
      <c r="E10" s="395"/>
      <c r="F10" s="395"/>
      <c r="G10" s="18"/>
      <c r="H10" s="213"/>
    </row>
    <row r="11" spans="2:8" ht="22.5" customHeight="1" x14ac:dyDescent="0.25">
      <c r="B11" s="419"/>
      <c r="C11" s="291" t="s">
        <v>79</v>
      </c>
      <c r="D11" s="44" t="s">
        <v>207</v>
      </c>
      <c r="E11" s="56"/>
      <c r="F11" s="44"/>
      <c r="G11" s="18"/>
      <c r="H11" s="22"/>
    </row>
    <row r="12" spans="2:8" x14ac:dyDescent="0.25">
      <c r="B12" s="419"/>
      <c r="C12" s="283" t="s">
        <v>46</v>
      </c>
      <c r="D12" s="47" t="s">
        <v>61</v>
      </c>
      <c r="E12" s="26"/>
      <c r="F12" s="44" t="s">
        <v>123</v>
      </c>
      <c r="G12" s="30"/>
      <c r="H12" s="214"/>
    </row>
    <row r="13" spans="2:8" ht="38.25" x14ac:dyDescent="0.25">
      <c r="B13" s="419"/>
      <c r="C13" s="283" t="s">
        <v>47</v>
      </c>
      <c r="D13" s="47" t="s">
        <v>99</v>
      </c>
      <c r="E13" s="26"/>
      <c r="F13" s="44" t="s">
        <v>123</v>
      </c>
      <c r="G13" s="43"/>
      <c r="H13" s="21"/>
    </row>
    <row r="14" spans="2:8" ht="25.5" x14ac:dyDescent="0.25">
      <c r="B14" s="419"/>
      <c r="C14" s="283" t="s">
        <v>48</v>
      </c>
      <c r="D14" s="47" t="s">
        <v>100</v>
      </c>
      <c r="E14" s="26"/>
      <c r="F14" s="44" t="s">
        <v>123</v>
      </c>
      <c r="G14" s="18"/>
      <c r="H14" s="16"/>
    </row>
    <row r="15" spans="2:8" ht="51" x14ac:dyDescent="0.25">
      <c r="B15" s="419"/>
      <c r="C15" s="283" t="s">
        <v>49</v>
      </c>
      <c r="D15" s="47" t="s">
        <v>101</v>
      </c>
      <c r="E15" s="26"/>
      <c r="F15" s="44" t="s">
        <v>123</v>
      </c>
      <c r="G15" s="46"/>
      <c r="H15" s="16"/>
    </row>
    <row r="16" spans="2:8" ht="38.25" x14ac:dyDescent="0.25">
      <c r="B16" s="419"/>
      <c r="C16" s="283" t="s">
        <v>62</v>
      </c>
      <c r="D16" s="47" t="s">
        <v>102</v>
      </c>
      <c r="E16" s="26"/>
      <c r="F16" s="44" t="s">
        <v>123</v>
      </c>
      <c r="G16" s="46"/>
      <c r="H16" s="16"/>
    </row>
    <row r="17" spans="2:8" ht="16.5" customHeight="1" x14ac:dyDescent="0.25">
      <c r="B17" s="419"/>
      <c r="C17" s="283" t="s">
        <v>63</v>
      </c>
      <c r="D17" s="47" t="s">
        <v>64</v>
      </c>
      <c r="E17" s="26"/>
      <c r="F17" s="44" t="s">
        <v>123</v>
      </c>
      <c r="G17" s="46"/>
      <c r="H17" s="16"/>
    </row>
    <row r="18" spans="2:8" ht="51" customHeight="1" x14ac:dyDescent="0.25">
      <c r="B18" s="419"/>
      <c r="C18" s="283" t="s">
        <v>65</v>
      </c>
      <c r="D18" s="47" t="s">
        <v>143</v>
      </c>
      <c r="E18" s="26"/>
      <c r="F18" s="44" t="s">
        <v>123</v>
      </c>
      <c r="G18" s="46"/>
      <c r="H18" s="124"/>
    </row>
    <row r="19" spans="2:8" ht="36.75" customHeight="1" x14ac:dyDescent="0.25">
      <c r="B19" s="419"/>
      <c r="C19" s="283" t="s">
        <v>108</v>
      </c>
      <c r="D19" s="52" t="s">
        <v>406</v>
      </c>
      <c r="E19" s="18"/>
      <c r="F19" s="261"/>
      <c r="G19" s="18"/>
      <c r="H19" s="263"/>
    </row>
    <row r="20" spans="2:8" ht="27.75" customHeight="1" x14ac:dyDescent="0.25">
      <c r="B20" s="419"/>
      <c r="C20" s="283"/>
      <c r="D20" s="47" t="s">
        <v>419</v>
      </c>
      <c r="E20" s="18"/>
      <c r="F20" s="262"/>
      <c r="G20" s="18"/>
      <c r="H20" s="264"/>
    </row>
    <row r="21" spans="2:8" ht="27" customHeight="1" x14ac:dyDescent="0.25">
      <c r="B21" s="419"/>
      <c r="C21" s="283" t="s">
        <v>46</v>
      </c>
      <c r="D21" s="47" t="s">
        <v>418</v>
      </c>
      <c r="E21" s="18"/>
      <c r="F21" s="44" t="s">
        <v>123</v>
      </c>
      <c r="G21" s="18"/>
      <c r="H21" s="264"/>
    </row>
    <row r="22" spans="2:8" ht="57" customHeight="1" x14ac:dyDescent="0.25">
      <c r="B22" s="419"/>
      <c r="C22" s="283" t="s">
        <v>47</v>
      </c>
      <c r="D22" s="47" t="s">
        <v>397</v>
      </c>
      <c r="E22" s="18"/>
      <c r="F22" s="262"/>
      <c r="G22" s="18"/>
      <c r="H22" s="264"/>
    </row>
    <row r="23" spans="2:8" ht="44.25" customHeight="1" x14ac:dyDescent="0.25">
      <c r="B23" s="419"/>
      <c r="C23" s="283" t="s">
        <v>109</v>
      </c>
      <c r="D23" s="47" t="s">
        <v>471</v>
      </c>
      <c r="E23" s="18"/>
      <c r="F23" s="262"/>
      <c r="G23" s="18"/>
      <c r="H23" s="17"/>
    </row>
    <row r="24" spans="2:8" x14ac:dyDescent="0.25">
      <c r="B24" s="419"/>
      <c r="C24" s="283" t="s">
        <v>46</v>
      </c>
      <c r="D24" s="47" t="s">
        <v>468</v>
      </c>
      <c r="E24" s="18"/>
      <c r="F24" s="44" t="s">
        <v>123</v>
      </c>
      <c r="G24" s="18"/>
      <c r="H24" s="17"/>
    </row>
    <row r="25" spans="2:8" x14ac:dyDescent="0.25">
      <c r="B25" s="419"/>
      <c r="C25" s="283" t="s">
        <v>47</v>
      </c>
      <c r="D25" s="285" t="s">
        <v>467</v>
      </c>
      <c r="E25" s="18"/>
      <c r="F25" s="44" t="s">
        <v>123</v>
      </c>
      <c r="G25" s="18"/>
      <c r="H25" s="17"/>
    </row>
    <row r="26" spans="2:8" s="11" customFormat="1" ht="20.25" customHeight="1" x14ac:dyDescent="0.25">
      <c r="B26" s="419"/>
      <c r="C26" s="283" t="s">
        <v>387</v>
      </c>
      <c r="D26" s="52" t="s">
        <v>67</v>
      </c>
      <c r="E26" s="13"/>
      <c r="F26" s="219"/>
      <c r="G26" s="13"/>
      <c r="H26" s="53"/>
    </row>
    <row r="27" spans="2:8" s="150" customFormat="1" ht="33" customHeight="1" x14ac:dyDescent="0.25">
      <c r="B27" s="419"/>
      <c r="C27" s="283" t="s">
        <v>46</v>
      </c>
      <c r="D27" s="47" t="s">
        <v>68</v>
      </c>
      <c r="E27" s="18"/>
      <c r="F27" s="218"/>
      <c r="G27" s="18"/>
      <c r="H27" s="17"/>
    </row>
    <row r="28" spans="2:8" s="150" customFormat="1" ht="33" customHeight="1" x14ac:dyDescent="0.25">
      <c r="B28" s="419"/>
      <c r="C28" s="280" t="s">
        <v>47</v>
      </c>
      <c r="D28" s="208" t="s">
        <v>68</v>
      </c>
      <c r="E28" s="18"/>
      <c r="F28" s="218"/>
      <c r="G28" s="18"/>
      <c r="H28" s="122"/>
    </row>
    <row r="29" spans="2:8" s="150" customFormat="1" ht="52.5" customHeight="1" thickBot="1" x14ac:dyDescent="0.3">
      <c r="B29" s="419"/>
      <c r="C29" s="292" t="s">
        <v>48</v>
      </c>
      <c r="D29" s="47" t="s">
        <v>489</v>
      </c>
      <c r="E29" s="18"/>
      <c r="F29" s="47" t="s">
        <v>123</v>
      </c>
      <c r="G29" s="18"/>
      <c r="H29" s="17"/>
    </row>
    <row r="30" spans="2:8" ht="69.75" customHeight="1" x14ac:dyDescent="0.25">
      <c r="B30" s="416" t="s">
        <v>134</v>
      </c>
      <c r="C30" s="411" t="s">
        <v>416</v>
      </c>
      <c r="D30" s="413"/>
      <c r="E30" s="116"/>
      <c r="F30" s="272"/>
      <c r="G30" s="108"/>
      <c r="H30" s="273"/>
    </row>
    <row r="31" spans="2:8" ht="26.25" thickBot="1" x14ac:dyDescent="0.3">
      <c r="B31" s="417"/>
      <c r="C31" s="293" t="s">
        <v>80</v>
      </c>
      <c r="D31" s="286" t="s">
        <v>417</v>
      </c>
      <c r="E31" s="109"/>
      <c r="F31" s="265" t="s">
        <v>123</v>
      </c>
      <c r="G31" s="101"/>
      <c r="H31" s="216"/>
    </row>
    <row r="32" spans="2:8" ht="24.75" customHeight="1" x14ac:dyDescent="0.25">
      <c r="B32" s="388" t="s">
        <v>135</v>
      </c>
      <c r="C32" s="118" t="s">
        <v>122</v>
      </c>
      <c r="E32" s="15"/>
      <c r="F32" s="12"/>
      <c r="G32" s="14"/>
      <c r="H32" s="215"/>
    </row>
    <row r="33" spans="2:8" x14ac:dyDescent="0.25">
      <c r="B33" s="389"/>
      <c r="C33" s="95" t="s">
        <v>81</v>
      </c>
      <c r="D33" s="44" t="s">
        <v>283</v>
      </c>
      <c r="E33" s="43"/>
      <c r="F33" s="19"/>
      <c r="G33" s="12"/>
      <c r="H33" s="22"/>
    </row>
    <row r="34" spans="2:8" ht="33.75" customHeight="1" x14ac:dyDescent="0.25">
      <c r="B34" s="389"/>
      <c r="C34" s="93" t="s">
        <v>46</v>
      </c>
      <c r="D34" s="47" t="s">
        <v>459</v>
      </c>
      <c r="E34" s="20"/>
      <c r="F34" s="167"/>
      <c r="G34" s="12"/>
      <c r="H34" s="16"/>
    </row>
    <row r="35" spans="2:8" x14ac:dyDescent="0.25">
      <c r="B35" s="389"/>
      <c r="C35" s="93" t="s">
        <v>47</v>
      </c>
      <c r="D35" s="47" t="s">
        <v>284</v>
      </c>
      <c r="E35" s="20"/>
      <c r="F35" s="167"/>
      <c r="G35" s="12"/>
      <c r="H35" s="16"/>
    </row>
    <row r="36" spans="2:8" x14ac:dyDescent="0.25">
      <c r="B36" s="389"/>
      <c r="C36" s="93" t="s">
        <v>48</v>
      </c>
      <c r="D36" s="47" t="s">
        <v>285</v>
      </c>
      <c r="E36" s="20"/>
      <c r="F36" s="167"/>
      <c r="G36" s="12"/>
      <c r="H36" s="16"/>
    </row>
    <row r="37" spans="2:8" x14ac:dyDescent="0.25">
      <c r="B37" s="389"/>
      <c r="C37" s="96" t="s">
        <v>110</v>
      </c>
      <c r="D37" s="50" t="s">
        <v>209</v>
      </c>
      <c r="E37" s="57"/>
      <c r="F37" s="210"/>
      <c r="G37" s="12"/>
      <c r="H37" s="16"/>
    </row>
    <row r="38" spans="2:8" x14ac:dyDescent="0.25">
      <c r="B38" s="389"/>
      <c r="C38" s="93" t="s">
        <v>111</v>
      </c>
      <c r="D38" s="47" t="s">
        <v>210</v>
      </c>
      <c r="E38" s="23"/>
      <c r="F38" s="211"/>
      <c r="G38" s="15"/>
      <c r="H38" s="16"/>
    </row>
    <row r="39" spans="2:8" ht="25.5" x14ac:dyDescent="0.25">
      <c r="B39" s="389"/>
      <c r="C39" s="93" t="s">
        <v>112</v>
      </c>
      <c r="D39" s="47" t="s">
        <v>211</v>
      </c>
      <c r="E39" s="20"/>
      <c r="F39" s="167"/>
      <c r="G39" s="12"/>
      <c r="H39" s="16"/>
    </row>
    <row r="40" spans="2:8" ht="43.5" customHeight="1" x14ac:dyDescent="0.25">
      <c r="B40" s="389"/>
      <c r="C40" s="93" t="s">
        <v>113</v>
      </c>
      <c r="D40" s="47" t="s">
        <v>212</v>
      </c>
      <c r="E40" s="20"/>
      <c r="F40" s="167"/>
      <c r="G40" s="12"/>
      <c r="H40" s="16"/>
    </row>
    <row r="41" spans="2:8" x14ac:dyDescent="0.25">
      <c r="B41" s="389"/>
      <c r="C41" s="93" t="s">
        <v>114</v>
      </c>
      <c r="D41" s="47" t="s">
        <v>74</v>
      </c>
      <c r="E41" s="20"/>
      <c r="F41" s="44" t="s">
        <v>123</v>
      </c>
      <c r="G41" s="12"/>
      <c r="H41" s="16"/>
    </row>
    <row r="42" spans="2:8" x14ac:dyDescent="0.25">
      <c r="B42" s="389"/>
      <c r="C42" s="93" t="s">
        <v>115</v>
      </c>
      <c r="D42" s="47" t="s">
        <v>75</v>
      </c>
      <c r="E42" s="20"/>
      <c r="F42" s="167"/>
      <c r="G42" s="12"/>
      <c r="H42" s="16"/>
    </row>
    <row r="43" spans="2:8" x14ac:dyDescent="0.25">
      <c r="B43" s="389"/>
      <c r="C43" s="93" t="s">
        <v>46</v>
      </c>
      <c r="D43" s="47" t="s">
        <v>491</v>
      </c>
      <c r="E43" s="20"/>
      <c r="F43" s="44" t="s">
        <v>123</v>
      </c>
      <c r="G43" s="12"/>
      <c r="H43" s="16"/>
    </row>
    <row r="44" spans="2:8" x14ac:dyDescent="0.25">
      <c r="B44" s="389"/>
      <c r="C44" s="93" t="s">
        <v>47</v>
      </c>
      <c r="D44" s="47" t="s">
        <v>170</v>
      </c>
      <c r="E44" s="23"/>
      <c r="F44" s="356" t="s">
        <v>169</v>
      </c>
      <c r="G44" s="12"/>
      <c r="H44" s="16"/>
    </row>
    <row r="45" spans="2:8" ht="15.75" thickBot="1" x14ac:dyDescent="0.3">
      <c r="B45" s="389"/>
      <c r="C45" s="93" t="s">
        <v>48</v>
      </c>
      <c r="D45" s="47" t="s">
        <v>490</v>
      </c>
      <c r="E45" s="23"/>
      <c r="F45" s="209"/>
      <c r="G45" s="12"/>
      <c r="H45" s="16"/>
    </row>
    <row r="46" spans="2:8" ht="26.25" thickBot="1" x14ac:dyDescent="0.3">
      <c r="B46" s="242" t="s">
        <v>136</v>
      </c>
      <c r="C46" s="111" t="s">
        <v>82</v>
      </c>
      <c r="D46" s="112" t="s">
        <v>280</v>
      </c>
      <c r="E46" s="113"/>
      <c r="F46" s="44" t="s">
        <v>123</v>
      </c>
      <c r="G46" s="114"/>
      <c r="H46" s="115"/>
    </row>
    <row r="47" spans="2:8" ht="65.25" customHeight="1" x14ac:dyDescent="0.25">
      <c r="B47" s="388" t="s">
        <v>137</v>
      </c>
      <c r="C47" s="411" t="s">
        <v>407</v>
      </c>
      <c r="D47" s="412"/>
      <c r="E47" s="116"/>
      <c r="F47" s="237"/>
      <c r="G47" s="108"/>
      <c r="H47" s="235"/>
    </row>
    <row r="48" spans="2:8" ht="15" customHeight="1" thickBot="1" x14ac:dyDescent="0.3">
      <c r="B48" s="390"/>
      <c r="C48" s="91" t="s">
        <v>83</v>
      </c>
      <c r="D48" s="232" t="s">
        <v>492</v>
      </c>
      <c r="E48" s="26"/>
      <c r="F48" s="284" t="s">
        <v>123</v>
      </c>
      <c r="G48" s="18"/>
      <c r="H48" s="236"/>
    </row>
    <row r="49" spans="2:8" ht="40.5" customHeight="1" x14ac:dyDescent="0.25">
      <c r="B49" s="377" t="s">
        <v>138</v>
      </c>
      <c r="C49" s="411" t="s">
        <v>295</v>
      </c>
      <c r="D49" s="412"/>
      <c r="E49" s="233"/>
      <c r="F49" s="233"/>
      <c r="G49" s="233"/>
      <c r="H49" s="234"/>
    </row>
    <row r="50" spans="2:8" x14ac:dyDescent="0.25">
      <c r="B50" s="378"/>
      <c r="C50" s="92" t="s">
        <v>85</v>
      </c>
      <c r="D50" s="44" t="s">
        <v>493</v>
      </c>
      <c r="E50" s="26"/>
      <c r="F50" s="44" t="s">
        <v>123</v>
      </c>
      <c r="G50" s="18"/>
      <c r="H50" s="24"/>
    </row>
    <row r="51" spans="2:8" x14ac:dyDescent="0.25">
      <c r="B51" s="378"/>
      <c r="C51" s="93" t="s">
        <v>86</v>
      </c>
      <c r="D51" s="47" t="s">
        <v>494</v>
      </c>
      <c r="E51" s="15"/>
      <c r="F51" s="44" t="s">
        <v>123</v>
      </c>
      <c r="G51" s="15"/>
      <c r="H51" s="16"/>
    </row>
    <row r="52" spans="2:8" x14ac:dyDescent="0.25">
      <c r="B52" s="378"/>
      <c r="C52" s="93" t="s">
        <v>87</v>
      </c>
      <c r="D52" s="47" t="s">
        <v>495</v>
      </c>
      <c r="E52" s="15"/>
      <c r="F52" s="44" t="s">
        <v>123</v>
      </c>
      <c r="G52" s="15"/>
      <c r="H52" s="124"/>
    </row>
    <row r="53" spans="2:8" ht="38.25" customHeight="1" thickBot="1" x14ac:dyDescent="0.3">
      <c r="B53" s="379"/>
      <c r="C53" s="103" t="s">
        <v>88</v>
      </c>
      <c r="D53" s="104" t="s">
        <v>281</v>
      </c>
      <c r="E53" s="32"/>
      <c r="F53" s="209"/>
      <c r="G53" s="32"/>
      <c r="H53" s="110"/>
    </row>
    <row r="54" spans="2:8" x14ac:dyDescent="0.25">
      <c r="B54" s="396" t="s">
        <v>463</v>
      </c>
      <c r="C54" s="300" t="s">
        <v>76</v>
      </c>
      <c r="D54" s="49"/>
      <c r="E54" s="15"/>
      <c r="F54" s="169"/>
      <c r="G54" s="15"/>
      <c r="H54" s="213"/>
    </row>
    <row r="55" spans="2:8" ht="93.75" customHeight="1" thickBot="1" x14ac:dyDescent="0.3">
      <c r="B55" s="397"/>
      <c r="C55" s="97" t="s">
        <v>481</v>
      </c>
      <c r="D55" s="151" t="s">
        <v>396</v>
      </c>
      <c r="E55" s="15"/>
      <c r="F55" s="44" t="s">
        <v>123</v>
      </c>
      <c r="G55" s="15"/>
      <c r="H55" s="216" t="s">
        <v>169</v>
      </c>
    </row>
    <row r="56" spans="2:8" x14ac:dyDescent="0.25">
      <c r="B56" s="388" t="s">
        <v>464</v>
      </c>
      <c r="C56" s="300" t="s">
        <v>473</v>
      </c>
      <c r="D56" s="295"/>
      <c r="E56" s="295"/>
      <c r="F56" s="398"/>
      <c r="G56" s="398"/>
      <c r="H56" s="399"/>
    </row>
    <row r="57" spans="2:8" x14ac:dyDescent="0.25">
      <c r="B57" s="389"/>
      <c r="C57" s="296"/>
      <c r="D57" s="297"/>
      <c r="E57" s="297"/>
      <c r="F57" s="210"/>
      <c r="G57" s="12"/>
      <c r="H57" s="16"/>
    </row>
    <row r="58" spans="2:8" x14ac:dyDescent="0.25">
      <c r="B58" s="389"/>
      <c r="C58" s="296"/>
      <c r="D58" s="297"/>
      <c r="E58" s="297"/>
      <c r="F58" s="294"/>
      <c r="G58" s="12"/>
      <c r="H58" s="16"/>
    </row>
    <row r="59" spans="2:8" x14ac:dyDescent="0.25">
      <c r="B59" s="389"/>
      <c r="C59" s="296"/>
      <c r="D59" s="297"/>
      <c r="E59" s="297"/>
      <c r="F59" s="210"/>
      <c r="G59" s="12"/>
      <c r="H59" s="16"/>
    </row>
    <row r="60" spans="2:8" x14ac:dyDescent="0.25">
      <c r="B60" s="389"/>
      <c r="C60" s="296"/>
      <c r="D60" s="297"/>
      <c r="E60" s="297"/>
      <c r="F60" s="211"/>
      <c r="G60" s="15"/>
      <c r="H60" s="16"/>
    </row>
    <row r="61" spans="2:8" ht="15.75" thickBot="1" x14ac:dyDescent="0.3">
      <c r="B61" s="390"/>
      <c r="C61" s="298"/>
      <c r="D61" s="299"/>
      <c r="E61" s="299"/>
      <c r="F61" s="299"/>
      <c r="G61" s="299"/>
      <c r="H61" s="216"/>
    </row>
    <row r="62" spans="2:8" ht="27" customHeight="1" x14ac:dyDescent="0.25">
      <c r="B62" s="311" t="s">
        <v>465</v>
      </c>
      <c r="C62" s="394" t="s">
        <v>17</v>
      </c>
      <c r="D62" s="395"/>
      <c r="E62" s="395"/>
      <c r="F62" s="395"/>
      <c r="G62" s="31"/>
      <c r="H62" s="301" t="s">
        <v>84</v>
      </c>
    </row>
    <row r="63" spans="2:8" x14ac:dyDescent="0.25">
      <c r="B63" s="312"/>
      <c r="C63" s="279" t="s">
        <v>415</v>
      </c>
      <c r="D63" s="44"/>
      <c r="E63" s="23"/>
      <c r="F63" s="12"/>
      <c r="G63" s="23"/>
      <c r="H63" s="217"/>
    </row>
    <row r="64" spans="2:8" x14ac:dyDescent="0.25">
      <c r="B64" s="312"/>
      <c r="C64" s="353" t="s">
        <v>509</v>
      </c>
      <c r="D64" s="44" t="s">
        <v>408</v>
      </c>
      <c r="E64" s="58"/>
      <c r="F64" s="44" t="s">
        <v>123</v>
      </c>
      <c r="G64" s="23"/>
      <c r="H64" s="28"/>
    </row>
    <row r="65" spans="2:8" x14ac:dyDescent="0.25">
      <c r="B65" s="312"/>
      <c r="C65" s="313" t="s">
        <v>501</v>
      </c>
      <c r="D65" s="47" t="s">
        <v>409</v>
      </c>
      <c r="E65" s="58"/>
      <c r="F65" s="44" t="s">
        <v>123</v>
      </c>
      <c r="G65" s="23"/>
      <c r="H65" s="29"/>
    </row>
    <row r="66" spans="2:8" x14ac:dyDescent="0.25">
      <c r="B66" s="312"/>
      <c r="C66" s="313" t="s">
        <v>502</v>
      </c>
      <c r="D66" s="47" t="s">
        <v>410</v>
      </c>
      <c r="E66" s="58"/>
      <c r="F66" s="44" t="s">
        <v>123</v>
      </c>
      <c r="G66" s="23"/>
      <c r="H66" s="29"/>
    </row>
    <row r="67" spans="2:8" x14ac:dyDescent="0.25">
      <c r="B67" s="312"/>
      <c r="C67" s="313" t="s">
        <v>503</v>
      </c>
      <c r="D67" s="47" t="s">
        <v>411</v>
      </c>
      <c r="E67" s="58"/>
      <c r="F67" s="44" t="s">
        <v>123</v>
      </c>
      <c r="G67" s="23"/>
      <c r="H67" s="29"/>
    </row>
    <row r="68" spans="2:8" ht="25.5" x14ac:dyDescent="0.25">
      <c r="B68" s="312"/>
      <c r="C68" s="313" t="s">
        <v>504</v>
      </c>
      <c r="D68" s="47" t="s">
        <v>412</v>
      </c>
      <c r="E68" s="23"/>
      <c r="F68" s="44" t="s">
        <v>123</v>
      </c>
      <c r="G68" s="23"/>
      <c r="H68" s="168"/>
    </row>
    <row r="69" spans="2:8" x14ac:dyDescent="0.25">
      <c r="B69" s="312"/>
      <c r="C69" s="313" t="s">
        <v>505</v>
      </c>
      <c r="D69" s="47" t="s">
        <v>413</v>
      </c>
      <c r="E69" s="23"/>
      <c r="F69" s="44" t="s">
        <v>123</v>
      </c>
      <c r="G69" s="23"/>
      <c r="H69" s="168"/>
    </row>
    <row r="70" spans="2:8" ht="25.5" customHeight="1" x14ac:dyDescent="0.25">
      <c r="B70" s="312"/>
      <c r="C70" s="355" t="s">
        <v>398</v>
      </c>
      <c r="D70" s="47"/>
      <c r="E70" s="23"/>
      <c r="F70" s="44"/>
      <c r="G70" s="23"/>
      <c r="H70" s="16"/>
    </row>
    <row r="71" spans="2:8" ht="25.5" x14ac:dyDescent="0.25">
      <c r="B71" s="312"/>
      <c r="C71" s="353" t="s">
        <v>506</v>
      </c>
      <c r="D71" s="44" t="s">
        <v>550</v>
      </c>
      <c r="E71" s="23"/>
      <c r="F71" s="44" t="s">
        <v>123</v>
      </c>
      <c r="G71" s="23"/>
      <c r="H71" s="28"/>
    </row>
    <row r="72" spans="2:8" x14ac:dyDescent="0.25">
      <c r="B72" s="312"/>
      <c r="C72" s="313" t="s">
        <v>507</v>
      </c>
      <c r="D72" s="47" t="s">
        <v>399</v>
      </c>
      <c r="E72" s="23"/>
      <c r="F72" s="44" t="s">
        <v>123</v>
      </c>
      <c r="G72" s="23"/>
      <c r="H72" s="168"/>
    </row>
    <row r="73" spans="2:8" x14ac:dyDescent="0.25">
      <c r="B73" s="312"/>
      <c r="C73" s="313" t="s">
        <v>508</v>
      </c>
      <c r="D73" s="47" t="s">
        <v>400</v>
      </c>
      <c r="E73" s="23"/>
      <c r="F73" s="44" t="s">
        <v>123</v>
      </c>
      <c r="G73" s="23"/>
      <c r="H73" s="16"/>
    </row>
    <row r="74" spans="2:8" ht="25.5" x14ac:dyDescent="0.25">
      <c r="B74" s="312"/>
      <c r="C74" s="313" t="s">
        <v>516</v>
      </c>
      <c r="D74" s="47" t="s">
        <v>414</v>
      </c>
      <c r="E74" s="23"/>
      <c r="F74" s="44" t="s">
        <v>123</v>
      </c>
      <c r="G74" s="23"/>
      <c r="H74" s="168"/>
    </row>
    <row r="75" spans="2:8" x14ac:dyDescent="0.25">
      <c r="B75" s="312"/>
      <c r="C75" s="354" t="s">
        <v>510</v>
      </c>
      <c r="D75" s="208" t="s">
        <v>549</v>
      </c>
      <c r="E75" s="23"/>
      <c r="F75" s="44" t="s">
        <v>123</v>
      </c>
      <c r="G75" s="23"/>
      <c r="H75" s="302"/>
    </row>
    <row r="76" spans="2:8" x14ac:dyDescent="0.25">
      <c r="B76" s="312"/>
      <c r="C76" s="354" t="s">
        <v>511</v>
      </c>
      <c r="D76" s="208" t="s">
        <v>496</v>
      </c>
      <c r="E76" s="23"/>
      <c r="F76" s="44" t="s">
        <v>123</v>
      </c>
      <c r="G76" s="23"/>
      <c r="H76" s="302"/>
    </row>
    <row r="77" spans="2:8" ht="25.5" x14ac:dyDescent="0.25">
      <c r="B77" s="312"/>
      <c r="C77" s="354" t="s">
        <v>512</v>
      </c>
      <c r="D77" s="208" t="s">
        <v>499</v>
      </c>
      <c r="E77" s="23"/>
      <c r="F77" s="44" t="s">
        <v>123</v>
      </c>
      <c r="G77" s="23"/>
      <c r="H77" s="302"/>
    </row>
    <row r="78" spans="2:8" x14ac:dyDescent="0.25">
      <c r="B78" s="312"/>
      <c r="C78" s="354" t="s">
        <v>513</v>
      </c>
      <c r="D78" s="208" t="s">
        <v>500</v>
      </c>
      <c r="E78" s="23"/>
      <c r="F78" s="44" t="s">
        <v>123</v>
      </c>
      <c r="G78" s="23"/>
      <c r="H78" s="302"/>
    </row>
    <row r="79" spans="2:8" ht="31.5" customHeight="1" x14ac:dyDescent="0.25">
      <c r="B79" s="312"/>
      <c r="C79" s="313" t="s">
        <v>514</v>
      </c>
      <c r="D79" s="47" t="s">
        <v>497</v>
      </c>
      <c r="E79" s="23"/>
      <c r="F79" s="44" t="s">
        <v>123</v>
      </c>
      <c r="G79" s="23"/>
      <c r="H79" s="302"/>
    </row>
    <row r="80" spans="2:8" ht="44.25" customHeight="1" thickBot="1" x14ac:dyDescent="0.3">
      <c r="B80" s="312"/>
      <c r="C80" s="313" t="s">
        <v>515</v>
      </c>
      <c r="D80" s="47" t="s">
        <v>498</v>
      </c>
      <c r="E80" s="23"/>
      <c r="F80" s="44" t="s">
        <v>123</v>
      </c>
      <c r="G80" s="23"/>
      <c r="H80" s="302"/>
    </row>
    <row r="81" spans="2:8" ht="21" customHeight="1" x14ac:dyDescent="0.25">
      <c r="B81" s="400" t="s">
        <v>466</v>
      </c>
      <c r="C81" s="288" t="s">
        <v>482</v>
      </c>
      <c r="D81" s="289" t="s">
        <v>19</v>
      </c>
      <c r="E81" s="290"/>
      <c r="F81" s="403"/>
      <c r="G81" s="403"/>
      <c r="H81" s="404"/>
    </row>
    <row r="82" spans="2:8" x14ac:dyDescent="0.25">
      <c r="B82" s="401"/>
      <c r="C82" s="204" t="s">
        <v>483</v>
      </c>
      <c r="D82" s="45" t="s">
        <v>89</v>
      </c>
      <c r="E82" s="27"/>
      <c r="F82" s="405"/>
      <c r="G82" s="405"/>
      <c r="H82" s="406"/>
    </row>
    <row r="83" spans="2:8" ht="27" customHeight="1" x14ac:dyDescent="0.25">
      <c r="B83" s="401"/>
      <c r="C83" s="204" t="s">
        <v>484</v>
      </c>
      <c r="D83" s="45" t="s">
        <v>164</v>
      </c>
      <c r="E83" s="27"/>
      <c r="F83" s="405"/>
      <c r="G83" s="405"/>
      <c r="H83" s="406"/>
    </row>
    <row r="84" spans="2:8" x14ac:dyDescent="0.25">
      <c r="B84" s="401"/>
      <c r="C84" s="204" t="s">
        <v>485</v>
      </c>
      <c r="D84" s="45" t="s">
        <v>90</v>
      </c>
      <c r="E84" s="27"/>
      <c r="F84" s="405"/>
      <c r="G84" s="405"/>
      <c r="H84" s="406"/>
    </row>
    <row r="85" spans="2:8" ht="52.5" customHeight="1" x14ac:dyDescent="0.25">
      <c r="B85" s="401"/>
      <c r="C85" s="205"/>
      <c r="D85" s="125"/>
      <c r="E85" s="125"/>
      <c r="F85" s="225"/>
      <c r="G85" s="127"/>
      <c r="H85" s="128"/>
    </row>
    <row r="86" spans="2:8" ht="19.5" customHeight="1" thickBot="1" x14ac:dyDescent="0.3">
      <c r="B86" s="402"/>
      <c r="C86" s="206"/>
      <c r="D86" s="126" t="s">
        <v>91</v>
      </c>
      <c r="E86" s="126"/>
      <c r="F86" s="407" t="s">
        <v>92</v>
      </c>
      <c r="G86" s="407"/>
      <c r="H86" s="408"/>
    </row>
  </sheetData>
  <dataConsolidate/>
  <mergeCells count="23">
    <mergeCell ref="B3:B7"/>
    <mergeCell ref="B8:B9"/>
    <mergeCell ref="B49:B53"/>
    <mergeCell ref="B32:B45"/>
    <mergeCell ref="B30:B31"/>
    <mergeCell ref="B10:B29"/>
    <mergeCell ref="E2:F2"/>
    <mergeCell ref="C10:F10"/>
    <mergeCell ref="C49:D49"/>
    <mergeCell ref="C47:D47"/>
    <mergeCell ref="C30:D30"/>
    <mergeCell ref="F8:H8"/>
    <mergeCell ref="B81:B86"/>
    <mergeCell ref="F81:H81"/>
    <mergeCell ref="F82:H82"/>
    <mergeCell ref="F83:H83"/>
    <mergeCell ref="F84:H84"/>
    <mergeCell ref="F86:H86"/>
    <mergeCell ref="C62:F62"/>
    <mergeCell ref="B56:B61"/>
    <mergeCell ref="B47:B48"/>
    <mergeCell ref="B54:B55"/>
    <mergeCell ref="F56:H56"/>
  </mergeCells>
  <pageMargins left="0.7" right="0.7" top="0.75" bottom="0.75" header="0.3" footer="0.3"/>
  <pageSetup paperSize="9" scale="35" fitToHeight="0" orientation="portrait" r:id="rId1"/>
  <ignoredErrors>
    <ignoredError sqref="C3:F7 C26 C49:D49 E55:H55 C19 C61:H62 D63:H63 E64:H67 C53:D53 C11:F11 C23 C31:C42 C46 D56:F56 C57:E60 C9:F10 C8:E8 C48 C50:C52 C81:C85 C55 C70 C64:C69 C71:C80"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 lists'!$F$3:$F$4</xm:f>
          </x14:formula1>
          <xm:sqref>F12:F18 F29 F41 F64:F80 F46 F50:F52 F55 F24:F25 F31 F21 F48 F43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1:E31"/>
  <sheetViews>
    <sheetView topLeftCell="A11" workbookViewId="0">
      <selection activeCell="B3" sqref="B3:B7"/>
    </sheetView>
  </sheetViews>
  <sheetFormatPr defaultRowHeight="15" x14ac:dyDescent="0.25"/>
  <cols>
    <col min="1" max="1" width="33.42578125" customWidth="1"/>
    <col min="2" max="2" width="2.28515625" customWidth="1"/>
    <col min="3" max="3" width="27.7109375" customWidth="1"/>
    <col min="4" max="4" width="24" customWidth="1"/>
    <col min="5" max="5" width="29.140625" customWidth="1"/>
  </cols>
  <sheetData>
    <row r="1" spans="1:5" ht="34.5" customHeight="1" x14ac:dyDescent="0.25">
      <c r="A1" s="424" t="s">
        <v>518</v>
      </c>
      <c r="B1" s="425"/>
      <c r="C1" s="425"/>
      <c r="D1" s="425"/>
      <c r="E1" s="426"/>
    </row>
    <row r="2" spans="1:5" ht="24.75" customHeight="1" x14ac:dyDescent="0.25">
      <c r="A2" s="321" t="s">
        <v>519</v>
      </c>
      <c r="B2" s="314"/>
      <c r="C2" s="315" t="s">
        <v>520</v>
      </c>
      <c r="D2" s="316"/>
      <c r="E2" s="322"/>
    </row>
    <row r="3" spans="1:5" ht="24.75" customHeight="1" x14ac:dyDescent="0.25">
      <c r="A3" s="323" t="s">
        <v>521</v>
      </c>
      <c r="B3" s="317"/>
      <c r="C3" s="427">
        <f>+'I. General Information'!F5</f>
        <v>0</v>
      </c>
      <c r="D3" s="427"/>
      <c r="E3" s="428"/>
    </row>
    <row r="4" spans="1:5" ht="24.75" customHeight="1" x14ac:dyDescent="0.25">
      <c r="A4" s="323" t="s">
        <v>522</v>
      </c>
      <c r="B4" s="317"/>
      <c r="C4" s="427">
        <f>+'I. General Information'!F7</f>
        <v>0</v>
      </c>
      <c r="D4" s="427"/>
      <c r="E4" s="428"/>
    </row>
    <row r="5" spans="1:5" ht="24.75" customHeight="1" x14ac:dyDescent="0.25">
      <c r="A5" s="323" t="s">
        <v>523</v>
      </c>
      <c r="B5" s="317"/>
      <c r="C5" s="427">
        <f>+'I. General Information'!F12</f>
        <v>0</v>
      </c>
      <c r="D5" s="427"/>
      <c r="E5" s="428"/>
    </row>
    <row r="6" spans="1:5" ht="24.75" customHeight="1" x14ac:dyDescent="0.25">
      <c r="A6" s="323" t="s">
        <v>524</v>
      </c>
      <c r="B6" s="317"/>
      <c r="C6" s="429" t="str">
        <f>'I. General Information'!F31&amp;" "&amp;'I. General Information'!H31&amp;" "&amp;'I. General Information'!J31&amp;" "&amp;'I. General Information'!L31&amp;" "&amp;'I. General Information'!N31</f>
        <v xml:space="preserve">    </v>
      </c>
      <c r="D6" s="429"/>
      <c r="E6" s="430"/>
    </row>
    <row r="7" spans="1:5" ht="24.75" customHeight="1" x14ac:dyDescent="0.25">
      <c r="A7" s="323" t="s">
        <v>525</v>
      </c>
      <c r="B7" s="317"/>
      <c r="C7" s="420">
        <f>'I. General Information'!F34+'I. General Information'!H34+'I. General Information'!J34+'I. General Information'!L34+'I. General Information'!N34</f>
        <v>0</v>
      </c>
      <c r="D7" s="420"/>
      <c r="E7" s="421"/>
    </row>
    <row r="8" spans="1:5" ht="24.75" customHeight="1" x14ac:dyDescent="0.25">
      <c r="A8" s="323" t="s">
        <v>526</v>
      </c>
      <c r="B8" s="317"/>
      <c r="C8" s="431">
        <f>'I. General Information'!$F$14</f>
        <v>0</v>
      </c>
      <c r="D8" s="431"/>
      <c r="E8" s="432"/>
    </row>
    <row r="9" spans="1:5" ht="24.75" customHeight="1" x14ac:dyDescent="0.25">
      <c r="A9" s="323" t="s">
        <v>527</v>
      </c>
      <c r="B9" s="317"/>
      <c r="C9" s="431" t="str">
        <f>'I. General Information'!$F$35</f>
        <v>DD/MM/YYYY</v>
      </c>
      <c r="D9" s="431"/>
      <c r="E9" s="432"/>
    </row>
    <row r="10" spans="1:5" ht="24.75" customHeight="1" x14ac:dyDescent="0.25">
      <c r="A10" s="323" t="s">
        <v>528</v>
      </c>
      <c r="B10" s="317"/>
      <c r="C10" s="433" t="str">
        <f>'I. General Information'!F28&amp;" "&amp;'I. General Information'!H28&amp;" "&amp;'I. General Information'!J28&amp;" "&amp;'I. General Information'!L28&amp;" "&amp;'I. General Information'!N28</f>
        <v xml:space="preserve">    </v>
      </c>
      <c r="D10" s="433"/>
      <c r="E10" s="434"/>
    </row>
    <row r="11" spans="1:5" ht="24.75" customHeight="1" x14ac:dyDescent="0.25">
      <c r="A11" s="435" t="s">
        <v>529</v>
      </c>
      <c r="B11" s="317"/>
      <c r="C11" s="318" t="str">
        <f>'I. General Information'!D37&amp;": "</f>
        <v xml:space="preserve">Moody's: </v>
      </c>
      <c r="D11" s="319" t="str">
        <f>IF('I. General Information'!$F$37&lt;&gt;"", 'I. General Information'!$F$37, "No Moody's rating")</f>
        <v>No Moody's rating</v>
      </c>
      <c r="E11" s="324" t="str">
        <f>IF('I. General Information'!$H$37&lt;&gt;"", 'I. General Information'!$H$37, "")</f>
        <v>DD/MM/YYYY</v>
      </c>
    </row>
    <row r="12" spans="1:5" ht="24.75" customHeight="1" x14ac:dyDescent="0.25">
      <c r="A12" s="436"/>
      <c r="B12" s="317"/>
      <c r="C12" s="318" t="str">
        <f>'I. General Information'!D38&amp;": "</f>
        <v xml:space="preserve">Standard&amp;Poor's: </v>
      </c>
      <c r="D12" s="319" t="str">
        <f>IF('I. General Information'!$F$38&lt;&gt;"", 'I. General Information'!$F$38, "No S&amp;P rating")</f>
        <v>No S&amp;P rating</v>
      </c>
      <c r="E12" s="324" t="str">
        <f>IF('I. General Information'!$H$38&lt;&gt;"", 'I. General Information'!$H$38, "")</f>
        <v>DD/MM/YYYY</v>
      </c>
    </row>
    <row r="13" spans="1:5" ht="24.75" customHeight="1" x14ac:dyDescent="0.25">
      <c r="A13" s="436"/>
      <c r="B13" s="317"/>
      <c r="C13" s="318" t="str">
        <f>'I. General Information'!D39&amp;": "</f>
        <v xml:space="preserve">Fitch: </v>
      </c>
      <c r="D13" s="319" t="str">
        <f>IF('I. General Information'!$F$39&lt;&gt;"", 'I. General Information'!$F$39, "No Fitch rating")</f>
        <v>No Fitch rating</v>
      </c>
      <c r="E13" s="324" t="str">
        <f>IF('I. General Information'!$H$39&lt;&gt;"", 'I. General Information'!$H$39, "")</f>
        <v>DD/MM/YYYY</v>
      </c>
    </row>
    <row r="14" spans="1:5" ht="24.75" customHeight="1" x14ac:dyDescent="0.25">
      <c r="A14" s="436"/>
      <c r="B14" s="317"/>
      <c r="C14" s="318" t="str">
        <f>'I. General Information'!D40&amp;": "</f>
        <v xml:space="preserve">SCOPE Ratings: </v>
      </c>
      <c r="D14" s="319" t="str">
        <f>IF('I. General Information'!$F$40&lt;&gt;"", 'I. General Information'!$F$40, "No SCOPE rating")</f>
        <v>No SCOPE rating</v>
      </c>
      <c r="E14" s="324" t="str">
        <f>IF('I. General Information'!$H$40&lt;&gt;"", 'I. General Information'!$H$40, "")</f>
        <v>DD/MM/YYYY</v>
      </c>
    </row>
    <row r="15" spans="1:5" ht="24.75" customHeight="1" x14ac:dyDescent="0.25">
      <c r="A15" s="436"/>
      <c r="B15" s="317"/>
      <c r="C15" s="318" t="str">
        <f>'I. General Information'!D41&amp;": "</f>
        <v xml:space="preserve">DBRS Morningstar: </v>
      </c>
      <c r="D15" s="319" t="str">
        <f>IF('I. General Information'!$F$41&lt;&gt;"", 'I. General Information'!$F$41, "No DBRS rating")</f>
        <v>No DBRS rating</v>
      </c>
      <c r="E15" s="324" t="str">
        <f>IF('I. General Information'!$H$41&lt;&gt;"", 'I. General Information'!$H$41, "")</f>
        <v>DD/MM/YYYY</v>
      </c>
    </row>
    <row r="16" spans="1:5" ht="24.75" customHeight="1" x14ac:dyDescent="0.25">
      <c r="A16" s="323" t="s">
        <v>437</v>
      </c>
      <c r="B16" s="317"/>
      <c r="C16" s="433">
        <f>'I. General Information'!$F$19</f>
        <v>0</v>
      </c>
      <c r="D16" s="433"/>
      <c r="E16" s="434"/>
    </row>
    <row r="17" spans="1:5" ht="24.75" customHeight="1" x14ac:dyDescent="0.25">
      <c r="A17" s="325" t="s">
        <v>530</v>
      </c>
      <c r="B17" s="320"/>
      <c r="C17" s="422" t="str">
        <f>'I. General Information'!$F$25</f>
        <v>DD/MM/YYYY</v>
      </c>
      <c r="D17" s="422"/>
      <c r="E17" s="423"/>
    </row>
    <row r="18" spans="1:5" ht="24.75" customHeight="1" x14ac:dyDescent="0.25">
      <c r="A18" s="325" t="s">
        <v>536</v>
      </c>
      <c r="B18" s="320"/>
      <c r="C18" s="422" t="str">
        <f>'I. General Information'!$F$26</f>
        <v>DD/MM/YYYY</v>
      </c>
      <c r="D18" s="422"/>
      <c r="E18" s="423"/>
    </row>
    <row r="19" spans="1:5" ht="24.75" customHeight="1" x14ac:dyDescent="0.25">
      <c r="A19" s="325" t="s">
        <v>531</v>
      </c>
      <c r="B19" s="320"/>
      <c r="C19" s="422">
        <f>'I. General Information'!$F$24</f>
        <v>0</v>
      </c>
      <c r="D19" s="422"/>
      <c r="E19" s="423"/>
    </row>
    <row r="20" spans="1:5" ht="24.75" customHeight="1" x14ac:dyDescent="0.25">
      <c r="A20" s="323" t="s">
        <v>532</v>
      </c>
      <c r="B20" s="317"/>
      <c r="C20" s="427">
        <f>'I. General Information'!$F$20</f>
        <v>0</v>
      </c>
      <c r="D20" s="427"/>
      <c r="E20" s="428"/>
    </row>
    <row r="21" spans="1:5" ht="24.75" customHeight="1" x14ac:dyDescent="0.25">
      <c r="A21" s="323" t="s">
        <v>533</v>
      </c>
      <c r="B21" s="317"/>
      <c r="C21" s="427" t="e">
        <f>'I. General Information'!#REF!</f>
        <v>#REF!</v>
      </c>
      <c r="D21" s="427"/>
      <c r="E21" s="428"/>
    </row>
    <row r="22" spans="1:5" ht="24.75" customHeight="1" x14ac:dyDescent="0.25">
      <c r="A22" s="323" t="s">
        <v>534</v>
      </c>
      <c r="B22" s="317"/>
      <c r="C22" s="427">
        <f>'I. General Information'!$F$21</f>
        <v>0</v>
      </c>
      <c r="D22" s="427"/>
      <c r="E22" s="428"/>
    </row>
    <row r="23" spans="1:5" ht="24.75" customHeight="1" x14ac:dyDescent="0.25">
      <c r="A23" s="323" t="s">
        <v>541</v>
      </c>
      <c r="B23" s="317"/>
      <c r="C23" s="427">
        <f>'I. General Information'!$F$22</f>
        <v>0</v>
      </c>
      <c r="D23" s="427"/>
      <c r="E23" s="428"/>
    </row>
    <row r="24" spans="1:5" ht="24.75" customHeight="1" x14ac:dyDescent="0.25">
      <c r="A24" s="323" t="s">
        <v>349</v>
      </c>
      <c r="B24" s="317"/>
      <c r="C24" s="427">
        <f>'I. General Information'!$F$24</f>
        <v>0</v>
      </c>
      <c r="D24" s="427"/>
      <c r="E24" s="428"/>
    </row>
    <row r="25" spans="1:5" ht="24.75" customHeight="1" x14ac:dyDescent="0.25">
      <c r="A25" s="323" t="s">
        <v>535</v>
      </c>
      <c r="B25" s="317"/>
      <c r="C25" s="439" t="str">
        <f>'I. General Information'!$F$25</f>
        <v>DD/MM/YYYY</v>
      </c>
      <c r="D25" s="439"/>
      <c r="E25" s="440"/>
    </row>
    <row r="26" spans="1:5" ht="24.75" customHeight="1" x14ac:dyDescent="0.25">
      <c r="A26" s="323" t="s">
        <v>536</v>
      </c>
      <c r="B26" s="317"/>
      <c r="C26" s="441" t="str">
        <f>'I. General Information'!$F$26</f>
        <v>DD/MM/YYYY</v>
      </c>
      <c r="D26" s="441"/>
      <c r="E26" s="442"/>
    </row>
    <row r="27" spans="1:5" ht="24.75" customHeight="1" x14ac:dyDescent="0.25">
      <c r="A27" s="323" t="s">
        <v>537</v>
      </c>
      <c r="B27" s="326"/>
      <c r="C27" s="427">
        <f>'II. Eligibility Criteria'!F34</f>
        <v>0</v>
      </c>
      <c r="D27" s="427"/>
      <c r="E27" s="428"/>
    </row>
    <row r="28" spans="1:5" ht="24.75" customHeight="1" x14ac:dyDescent="0.25">
      <c r="A28" s="323" t="s">
        <v>355</v>
      </c>
      <c r="B28" s="326"/>
      <c r="C28" s="427">
        <f>'II. Eligibility Criteria'!F35</f>
        <v>0</v>
      </c>
      <c r="D28" s="427"/>
      <c r="E28" s="428"/>
    </row>
    <row r="29" spans="1:5" ht="24.75" customHeight="1" x14ac:dyDescent="0.25">
      <c r="A29" s="323" t="s">
        <v>538</v>
      </c>
      <c r="B29" s="326"/>
      <c r="C29" s="427" t="str">
        <f>'II. Eligibility Criteria'!F43</f>
        <v>Y/N</v>
      </c>
      <c r="D29" s="427"/>
      <c r="E29" s="428"/>
    </row>
    <row r="30" spans="1:5" ht="24.75" customHeight="1" x14ac:dyDescent="0.25">
      <c r="A30" s="323" t="s">
        <v>539</v>
      </c>
      <c r="B30" s="326"/>
      <c r="C30" s="431" t="str">
        <f>'II. Eligibility Criteria'!F44</f>
        <v>DD/MM/YYYY</v>
      </c>
      <c r="D30" s="431"/>
      <c r="E30" s="432"/>
    </row>
    <row r="31" spans="1:5" ht="24.75" customHeight="1" thickBot="1" x14ac:dyDescent="0.3">
      <c r="A31" s="327" t="s">
        <v>540</v>
      </c>
      <c r="B31" s="328"/>
      <c r="C31" s="437">
        <f>'I. General Information'!$F$34+'I. General Information'!H34+'I. General Information'!J34+'I. General Information'!L34+'I. General Information'!N34</f>
        <v>0</v>
      </c>
      <c r="D31" s="437"/>
      <c r="E31" s="438"/>
    </row>
  </sheetData>
  <mergeCells count="26">
    <mergeCell ref="C31:E31"/>
    <mergeCell ref="C25:E25"/>
    <mergeCell ref="C26:E26"/>
    <mergeCell ref="C27:E27"/>
    <mergeCell ref="C28:E28"/>
    <mergeCell ref="C29:E29"/>
    <mergeCell ref="C30:E30"/>
    <mergeCell ref="C24:E24"/>
    <mergeCell ref="C8:E8"/>
    <mergeCell ref="C9:E9"/>
    <mergeCell ref="C10:E10"/>
    <mergeCell ref="A11:A15"/>
    <mergeCell ref="C16:E16"/>
    <mergeCell ref="C17:E17"/>
    <mergeCell ref="C19:E19"/>
    <mergeCell ref="C20:E20"/>
    <mergeCell ref="C21:E21"/>
    <mergeCell ref="C22:E22"/>
    <mergeCell ref="C23:E23"/>
    <mergeCell ref="C7:E7"/>
    <mergeCell ref="C18:E18"/>
    <mergeCell ref="A1:E1"/>
    <mergeCell ref="C3:E3"/>
    <mergeCell ref="C4:E4"/>
    <mergeCell ref="C5:E5"/>
    <mergeCell ref="C6:E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sheetPr>
  <dimension ref="A1:I54"/>
  <sheetViews>
    <sheetView showGridLines="0" topLeftCell="C13" zoomScale="90" zoomScaleNormal="90" workbookViewId="0">
      <selection activeCell="B3" sqref="B3:B7"/>
    </sheetView>
  </sheetViews>
  <sheetFormatPr defaultRowHeight="15" outlineLevelRow="1" outlineLevelCol="1" x14ac:dyDescent="0.25"/>
  <cols>
    <col min="1" max="1" width="48.28515625" style="165" hidden="1" customWidth="1" outlineLevel="1"/>
    <col min="2" max="2" width="43.42578125" style="165" hidden="1" customWidth="1" outlineLevel="1"/>
    <col min="3" max="3" width="13.140625" style="152" customWidth="1" collapsed="1"/>
    <col min="4" max="4" width="35.42578125" customWidth="1"/>
    <col min="5" max="8" width="34.28515625" style="153" customWidth="1"/>
    <col min="9" max="9" width="34.7109375" style="153" customWidth="1"/>
    <col min="16" max="25" width="8.85546875" customWidth="1"/>
  </cols>
  <sheetData>
    <row r="1" spans="1:9" outlineLevel="1" x14ac:dyDescent="0.25">
      <c r="E1" s="163">
        <v>3</v>
      </c>
      <c r="F1" s="163">
        <v>5</v>
      </c>
      <c r="G1" s="163">
        <v>7</v>
      </c>
      <c r="H1" s="163">
        <v>9</v>
      </c>
      <c r="I1" s="163">
        <v>11</v>
      </c>
    </row>
    <row r="3" spans="1:9" ht="16.5" customHeight="1" x14ac:dyDescent="0.3">
      <c r="C3" s="162" t="s">
        <v>260</v>
      </c>
      <c r="H3" s="174"/>
      <c r="I3" s="174" t="s">
        <v>261</v>
      </c>
    </row>
    <row r="4" spans="1:9" s="6" customFormat="1" ht="13.5" customHeight="1" x14ac:dyDescent="0.25">
      <c r="A4" s="166"/>
      <c r="B4" s="166"/>
      <c r="E4" s="164"/>
      <c r="F4" s="164"/>
      <c r="G4" s="164"/>
      <c r="H4" s="362"/>
      <c r="I4" s="362"/>
    </row>
    <row r="5" spans="1:9" s="6" customFormat="1" ht="13.5" customHeight="1" thickBot="1" x14ac:dyDescent="0.3">
      <c r="A5" s="166"/>
      <c r="B5" s="166"/>
      <c r="C5" s="173"/>
      <c r="E5" s="164"/>
      <c r="F5" s="164"/>
      <c r="G5" s="164"/>
      <c r="H5" s="164"/>
      <c r="I5" s="164"/>
    </row>
    <row r="6" spans="1:9" x14ac:dyDescent="0.25">
      <c r="C6" s="443" t="s">
        <v>213</v>
      </c>
      <c r="D6" s="175" t="s">
        <v>214</v>
      </c>
      <c r="E6" s="176">
        <f>+'I. General Information'!F28</f>
        <v>0</v>
      </c>
      <c r="F6" s="176">
        <f>+'I. General Information'!H28</f>
        <v>0</v>
      </c>
      <c r="G6" s="176">
        <f>+'I. General Information'!J28</f>
        <v>0</v>
      </c>
      <c r="H6" s="176">
        <f>+'I. General Information'!L28</f>
        <v>0</v>
      </c>
      <c r="I6" s="177">
        <f>+'I. General Information'!N28</f>
        <v>0</v>
      </c>
    </row>
    <row r="7" spans="1:9" ht="33" customHeight="1" x14ac:dyDescent="0.25">
      <c r="C7" s="444"/>
      <c r="D7" s="161" t="s">
        <v>10</v>
      </c>
      <c r="E7" s="154" t="str">
        <f>+IFERROR('I. General Information'!$F$5&amp;" "&amp;'I. General Information'!F$29&amp;" "&amp;'I. General Information'!F$30&amp;IF('II. Eligibility Criteria'!$F$43="N - No"," - R",""),"")</f>
        <v xml:space="preserve">  </v>
      </c>
      <c r="F7" s="154" t="str">
        <f>+IFERROR('I. General Information'!$F$5&amp;" "&amp;IF('I. General Information'!#REF!="Y"," Master Issuer ","")&amp;'I. General Information'!H$29&amp;" "&amp;'I. General Information'!H$30&amp;IF('II. Eligibility Criteria'!$F$43="N"," - R",""),"")</f>
        <v/>
      </c>
      <c r="G7" s="154" t="str">
        <f>+IFERROR('I. General Information'!$F$5&amp;" "&amp;IF('I. General Information'!#REF!="Y"," Master Issuer ","")&amp;'I. General Information'!J$29&amp;" "&amp;'I. General Information'!J$30&amp;IF('II. Eligibility Criteria'!$F$43="N"," - R",""),"")</f>
        <v/>
      </c>
      <c r="H7" s="154" t="str">
        <f>+IFERROR('I. General Information'!$F$5&amp;" "&amp;IF('I. General Information'!#REF!="Y"," Master Issuer ","")&amp;'I. General Information'!L$29&amp;" "&amp;'I. General Information'!L$30&amp;IF('II. Eligibility Criteria'!$F$43="N"," - R",""),"")</f>
        <v/>
      </c>
      <c r="I7" s="178" t="str">
        <f>+IFERROR('I. General Information'!$F$5&amp;" "&amp;IF('I. General Information'!#REF!="Y"," Master Issuer ","")&amp;'I. General Information'!N$29&amp;" "&amp;'I. General Information'!N$30&amp;IF('II. Eligibility Criteria'!$F$43="N"," - R",""),"")</f>
        <v/>
      </c>
    </row>
    <row r="8" spans="1:9" x14ac:dyDescent="0.25">
      <c r="C8" s="444"/>
      <c r="D8" s="161" t="s">
        <v>324</v>
      </c>
      <c r="E8" s="154">
        <f>+'I. General Information'!$F$21</f>
        <v>0</v>
      </c>
      <c r="F8" s="170"/>
      <c r="G8" s="170"/>
      <c r="H8" s="170"/>
      <c r="I8" s="179"/>
    </row>
    <row r="9" spans="1:9" x14ac:dyDescent="0.25">
      <c r="C9" s="444"/>
      <c r="D9" s="161" t="s">
        <v>437</v>
      </c>
      <c r="E9" s="154">
        <f>+'I. General Information'!F19</f>
        <v>0</v>
      </c>
      <c r="F9" s="170"/>
      <c r="G9" s="170"/>
      <c r="H9" s="170"/>
      <c r="I9" s="179"/>
    </row>
    <row r="10" spans="1:9" x14ac:dyDescent="0.25">
      <c r="C10" s="444"/>
      <c r="D10" s="161" t="s">
        <v>438</v>
      </c>
      <c r="E10" s="154">
        <f>+'I. General Information'!F20</f>
        <v>0</v>
      </c>
      <c r="F10" s="170"/>
      <c r="G10" s="170"/>
      <c r="H10" s="170"/>
      <c r="I10" s="179"/>
    </row>
    <row r="11" spans="1:9" ht="32.25" customHeight="1" x14ac:dyDescent="0.25">
      <c r="C11" s="444"/>
      <c r="D11" s="161" t="s">
        <v>215</v>
      </c>
      <c r="E11" s="154">
        <f>+'I. General Information'!F24</f>
        <v>0</v>
      </c>
      <c r="F11" s="170"/>
      <c r="G11" s="170"/>
      <c r="H11" s="170"/>
      <c r="I11" s="179"/>
    </row>
    <row r="12" spans="1:9" x14ac:dyDescent="0.25">
      <c r="C12" s="444"/>
      <c r="D12" s="161" t="s">
        <v>216</v>
      </c>
      <c r="E12" s="155" t="str">
        <f>+'I. General Information'!F25</f>
        <v>DD/MM/YYYY</v>
      </c>
      <c r="F12" s="170"/>
      <c r="G12" s="170"/>
      <c r="H12" s="170"/>
      <c r="I12" s="179"/>
    </row>
    <row r="13" spans="1:9" x14ac:dyDescent="0.25">
      <c r="C13" s="444"/>
      <c r="D13" s="161" t="s">
        <v>217</v>
      </c>
      <c r="E13" s="171">
        <f>+IFERROR(MAX('I. General Information'!H37:H41),"")</f>
        <v>0</v>
      </c>
      <c r="F13" s="170"/>
      <c r="G13" s="170"/>
      <c r="H13" s="170"/>
      <c r="I13" s="179"/>
    </row>
    <row r="14" spans="1:9" x14ac:dyDescent="0.25">
      <c r="C14" s="444"/>
      <c r="D14" s="161" t="s">
        <v>218</v>
      </c>
      <c r="E14" s="171" t="str">
        <f>+IFERROR(LARGE('I. General Information'!H37:H41,2),"")</f>
        <v/>
      </c>
      <c r="F14" s="170"/>
      <c r="G14" s="170"/>
      <c r="H14" s="170"/>
      <c r="I14" s="179"/>
    </row>
    <row r="15" spans="1:9" x14ac:dyDescent="0.25">
      <c r="C15" s="444"/>
      <c r="D15" s="161" t="s">
        <v>219</v>
      </c>
      <c r="E15" s="171">
        <f>+'I. General Information'!F14</f>
        <v>0</v>
      </c>
      <c r="F15" s="170"/>
      <c r="G15" s="170"/>
      <c r="H15" s="170"/>
      <c r="I15" s="179"/>
    </row>
    <row r="16" spans="1:9" x14ac:dyDescent="0.25">
      <c r="C16" s="444"/>
      <c r="D16" s="161" t="s">
        <v>439</v>
      </c>
      <c r="E16" s="171">
        <f>+'I. General Information'!F15</f>
        <v>0</v>
      </c>
      <c r="F16" s="170"/>
      <c r="G16" s="170"/>
      <c r="H16" s="170"/>
      <c r="I16" s="179"/>
    </row>
    <row r="17" spans="1:9" x14ac:dyDescent="0.25">
      <c r="C17" s="444"/>
      <c r="D17" s="161" t="s">
        <v>440</v>
      </c>
      <c r="E17" s="171" t="str">
        <f>+'II. Eligibility Criteria'!F44</f>
        <v>DD/MM/YYYY</v>
      </c>
      <c r="F17" s="170"/>
      <c r="G17" s="170"/>
      <c r="H17" s="170"/>
      <c r="I17" s="179"/>
    </row>
    <row r="18" spans="1:9" x14ac:dyDescent="0.25">
      <c r="C18" s="444"/>
      <c r="D18" s="161" t="s">
        <v>220</v>
      </c>
      <c r="E18" s="363">
        <f>+'I. General Information'!F22</f>
        <v>0</v>
      </c>
      <c r="F18" s="170"/>
      <c r="G18" s="170"/>
      <c r="H18" s="170"/>
      <c r="I18" s="179"/>
    </row>
    <row r="19" spans="1:9" x14ac:dyDescent="0.25">
      <c r="C19" s="444"/>
      <c r="D19" s="161" t="s">
        <v>441</v>
      </c>
      <c r="E19" s="154">
        <f>+'I. General Information'!F34</f>
        <v>0</v>
      </c>
      <c r="F19" s="160">
        <f>+'I. General Information'!H34</f>
        <v>0</v>
      </c>
      <c r="G19" s="160">
        <f>+'I. General Information'!J34</f>
        <v>0</v>
      </c>
      <c r="H19" s="160">
        <f>+'I. General Information'!L34</f>
        <v>0</v>
      </c>
      <c r="I19" s="186">
        <f>+'I. General Information'!N34</f>
        <v>0</v>
      </c>
    </row>
    <row r="20" spans="1:9" x14ac:dyDescent="0.25">
      <c r="C20" s="444"/>
      <c r="D20" s="161" t="s">
        <v>221</v>
      </c>
      <c r="E20" s="154" t="str">
        <f>+IF(E8="","N","Y")</f>
        <v>Y</v>
      </c>
      <c r="F20" s="170"/>
      <c r="G20" s="170"/>
      <c r="H20" s="170"/>
      <c r="I20" s="179"/>
    </row>
    <row r="21" spans="1:9" ht="15.75" thickBot="1" x14ac:dyDescent="0.3">
      <c r="C21" s="445"/>
      <c r="D21" s="180" t="s">
        <v>222</v>
      </c>
      <c r="E21" s="181"/>
      <c r="F21" s="182"/>
      <c r="G21" s="182"/>
      <c r="H21" s="182"/>
      <c r="I21" s="183"/>
    </row>
    <row r="22" spans="1:9" x14ac:dyDescent="0.25">
      <c r="A22" s="165" t="s">
        <v>126</v>
      </c>
      <c r="C22" s="443" t="s">
        <v>223</v>
      </c>
      <c r="D22" s="175" t="s">
        <v>226</v>
      </c>
      <c r="E22" s="184">
        <f ca="1">+OFFSET('I. General Information'!$C$43,MATCH($A22,'I. General Information'!$D$43:$D$95,0)-1,E$1)</f>
        <v>0</v>
      </c>
      <c r="F22" s="184">
        <f ca="1">+OFFSET('I. General Information'!$C$43,MATCH($A22,'I. General Information'!$D$43:$D$95,0)-1,F$1)</f>
        <v>0</v>
      </c>
      <c r="G22" s="184">
        <f ca="1">+OFFSET('I. General Information'!$C$43,MATCH($A22,'I. General Information'!$D$43:$D$95,0)-1,G$1)</f>
        <v>0</v>
      </c>
      <c r="H22" s="184">
        <f ca="1">+OFFSET('I. General Information'!$C$43,MATCH($A22,'I. General Information'!$D$43:$D$95,0)-1,H$1)</f>
        <v>0</v>
      </c>
      <c r="I22" s="185">
        <f ca="1">+OFFSET('I. General Information'!$C$43,MATCH($A22,'I. General Information'!$D$43:$D$95,0)-1,I$1)</f>
        <v>0</v>
      </c>
    </row>
    <row r="23" spans="1:9" x14ac:dyDescent="0.25">
      <c r="A23" s="165" t="s">
        <v>474</v>
      </c>
      <c r="C23" s="444"/>
      <c r="D23" s="161" t="s">
        <v>228</v>
      </c>
      <c r="E23" s="160">
        <f ca="1">+OFFSET('I. General Information'!$C$43,MATCH($A23,'I. General Information'!$D$43:$D$95,0)-1,E$1)</f>
        <v>0</v>
      </c>
      <c r="F23" s="160">
        <f ca="1">+OFFSET('I. General Information'!$C$43,MATCH($A23,'I. General Information'!$D$43:$D$95,0)-1,F$1)</f>
        <v>0</v>
      </c>
      <c r="G23" s="160">
        <f ca="1">+OFFSET('I. General Information'!$C$43,MATCH($A23,'I. General Information'!$D$43:$D$95,0)-1,G$1)</f>
        <v>0</v>
      </c>
      <c r="H23" s="160">
        <f ca="1">+OFFSET('I. General Information'!$C$43,MATCH($A23,'I. General Information'!$D$43:$D$95,0)-1,H$1)</f>
        <v>0</v>
      </c>
      <c r="I23" s="186">
        <f ca="1">+OFFSET('I. General Information'!$C$43,MATCH($A23,'I. General Information'!$D$43:$D$95,0)-1,I$1)</f>
        <v>0</v>
      </c>
    </row>
    <row r="24" spans="1:9" x14ac:dyDescent="0.25">
      <c r="A24" s="165" t="s">
        <v>127</v>
      </c>
      <c r="C24" s="444"/>
      <c r="D24" s="161" t="s">
        <v>227</v>
      </c>
      <c r="E24" s="160">
        <f ca="1">+OFFSET('I. General Information'!$C$43,MATCH($A24,'I. General Information'!$D$43:$D$95,0)-1,E$1)</f>
        <v>0</v>
      </c>
      <c r="F24" s="160">
        <f ca="1">+OFFSET('I. General Information'!$C$43,MATCH($A24,'I. General Information'!$D$43:$D$95,0)-1,F$1)</f>
        <v>0</v>
      </c>
      <c r="G24" s="160">
        <f ca="1">+OFFSET('I. General Information'!$C$43,MATCH($A24,'I. General Information'!$D$43:$D$95,0)-1,G$1)</f>
        <v>0</v>
      </c>
      <c r="H24" s="160">
        <f ca="1">+OFFSET('I. General Information'!$C$43,MATCH($A24,'I. General Information'!$D$43:$D$95,0)-1,H$1)</f>
        <v>0</v>
      </c>
      <c r="I24" s="186">
        <f ca="1">+OFFSET('I. General Information'!$C$43,MATCH($A24,'I. General Information'!$D$43:$D$95,0)-1,I$1)</f>
        <v>0</v>
      </c>
    </row>
    <row r="25" spans="1:9" x14ac:dyDescent="0.25">
      <c r="A25" s="165" t="s">
        <v>420</v>
      </c>
      <c r="C25" s="444"/>
      <c r="D25" s="161" t="s">
        <v>224</v>
      </c>
      <c r="E25" s="160">
        <f ca="1">+OFFSET('I. General Information'!$C$43,MATCH($A25,'I. General Information'!$D$43:$D$95,0)-1,E$1)</f>
        <v>0</v>
      </c>
      <c r="F25" s="160">
        <f ca="1">+OFFSET('I. General Information'!$C$43,MATCH($A25,'I. General Information'!$D$43:$D$95,0)-1,F$1)</f>
        <v>0</v>
      </c>
      <c r="G25" s="160">
        <f ca="1">+OFFSET('I. General Information'!$C$43,MATCH($A25,'I. General Information'!$D$43:$D$95,0)-1,G$1)</f>
        <v>0</v>
      </c>
      <c r="H25" s="160">
        <f ca="1">+OFFSET('I. General Information'!$C$43,MATCH($A25,'I. General Information'!$D$43:$D$95,0)-1,H$1)</f>
        <v>0</v>
      </c>
      <c r="I25" s="186">
        <f ca="1">+OFFSET('I. General Information'!$C$43,MATCH($A25,'I. General Information'!$D$43:$D$95,0)-1,I$1)</f>
        <v>0</v>
      </c>
    </row>
    <row r="26" spans="1:9" x14ac:dyDescent="0.25">
      <c r="A26" s="165" t="s">
        <v>128</v>
      </c>
      <c r="C26" s="444"/>
      <c r="D26" s="161" t="s">
        <v>225</v>
      </c>
      <c r="E26" s="160">
        <f ca="1">+OFFSET('I. General Information'!$C$43,MATCH($A26,'I. General Information'!$D$43:$D$95,0)-1,E$1)</f>
        <v>0</v>
      </c>
      <c r="F26" s="160">
        <f ca="1">+OFFSET('I. General Information'!$C$43,MATCH($A26,'I. General Information'!$D$43:$D$95,0)-1,F$1)</f>
        <v>0</v>
      </c>
      <c r="G26" s="160">
        <f ca="1">+OFFSET('I. General Information'!$C$43,MATCH($A26,'I. General Information'!$D$43:$D$95,0)-1,G$1)</f>
        <v>0</v>
      </c>
      <c r="H26" s="160">
        <f ca="1">+OFFSET('I. General Information'!$C$43,MATCH($A26,'I. General Information'!$D$43:$D$95,0)-1,H$1)</f>
        <v>0</v>
      </c>
      <c r="I26" s="186">
        <f ca="1">+OFFSET('I. General Information'!$C$43,MATCH($A26,'I. General Information'!$D$43:$D$95,0)-1,I$1)</f>
        <v>0</v>
      </c>
    </row>
    <row r="27" spans="1:9" ht="15.75" thickBot="1" x14ac:dyDescent="0.3">
      <c r="A27" s="165" t="s">
        <v>388</v>
      </c>
      <c r="C27" s="445"/>
      <c r="D27" s="180" t="s">
        <v>229</v>
      </c>
      <c r="E27" s="187" t="str">
        <f ca="1">+LEFT(OFFSET('I. General Information'!$C$43,MATCH($A27,'I. General Information'!$D$43:$D$95,0)-1,E$1),2)</f>
        <v/>
      </c>
      <c r="F27" s="187" t="str">
        <f ca="1">+LEFT(OFFSET('I. General Information'!$C$43,MATCH($A27,'I. General Information'!$D$43:$D$95,0)-1,F$1),2)</f>
        <v/>
      </c>
      <c r="G27" s="187" t="str">
        <f ca="1">+LEFT(OFFSET('I. General Information'!$C$43,MATCH($A27,'I. General Information'!$D$43:$D$95,0)-1,G$1),2)</f>
        <v/>
      </c>
      <c r="H27" s="187" t="str">
        <f ca="1">+LEFT(OFFSET('I. General Information'!$C$43,MATCH($A27,'I. General Information'!$D$43:$D$95,0)-1,H$1),2)</f>
        <v/>
      </c>
      <c r="I27" s="188" t="str">
        <f ca="1">+LEFT(OFFSET('I. General Information'!$C$43,MATCH($A27,'I. General Information'!$D$43:$D$95,0)-1,I$1),2)</f>
        <v/>
      </c>
    </row>
    <row r="28" spans="1:9" x14ac:dyDescent="0.25">
      <c r="A28" s="165" t="s">
        <v>3</v>
      </c>
      <c r="C28" s="443" t="s">
        <v>230</v>
      </c>
      <c r="D28" s="175" t="s">
        <v>3</v>
      </c>
      <c r="E28" s="184">
        <f ca="1">+OFFSET('I. General Information'!$C$43,MATCH($A28,'I. General Information'!$D$43:$D$95,0)-1,E$1)</f>
        <v>0</v>
      </c>
      <c r="F28" s="184">
        <f ca="1">+OFFSET('I. General Information'!$C$43,MATCH($A28,'I. General Information'!$D$43:$D$95,0)-1,F$1)</f>
        <v>0</v>
      </c>
      <c r="G28" s="184">
        <f ca="1">+OFFSET('I. General Information'!$C$43,MATCH($A28,'I. General Information'!$D$43:$D$95,0)-1,G$1)</f>
        <v>0</v>
      </c>
      <c r="H28" s="184">
        <f ca="1">+OFFSET('I. General Information'!$C$43,MATCH($A28,'I. General Information'!$D$43:$D$95,0)-1,H$1)</f>
        <v>0</v>
      </c>
      <c r="I28" s="185">
        <f ca="1">+OFFSET('I. General Information'!$C$43,MATCH($A28,'I. General Information'!$D$43:$D$95,0)-1,I$1)</f>
        <v>0</v>
      </c>
    </row>
    <row r="29" spans="1:9" x14ac:dyDescent="0.25">
      <c r="A29" s="165" t="s">
        <v>300</v>
      </c>
      <c r="C29" s="444"/>
      <c r="D29" s="161" t="s">
        <v>234</v>
      </c>
      <c r="E29" s="160">
        <f ca="1">+OFFSET('I. General Information'!$C$43,MATCH($A29,'I. General Information'!$D$43:$D$95,0)-1,E$1)</f>
        <v>0</v>
      </c>
      <c r="F29" s="160">
        <f ca="1">+OFFSET('I. General Information'!$C$43,MATCH($A29,'I. General Information'!$D$43:$D$95,0)-1,F$1)</f>
        <v>0</v>
      </c>
      <c r="G29" s="160">
        <f ca="1">+OFFSET('I. General Information'!$C$43,MATCH($A29,'I. General Information'!$D$43:$D$95,0)-1,G$1)</f>
        <v>0</v>
      </c>
      <c r="H29" s="160">
        <f ca="1">+OFFSET('I. General Information'!$C$43,MATCH($A29,'I. General Information'!$D$43:$D$95,0)-1,H$1)</f>
        <v>0</v>
      </c>
      <c r="I29" s="186">
        <f ca="1">+OFFSET('I. General Information'!$C$43,MATCH($A29,'I. General Information'!$D$43:$D$95,0)-1,I$1)</f>
        <v>0</v>
      </c>
    </row>
    <row r="30" spans="1:9" x14ac:dyDescent="0.25">
      <c r="A30" s="165" t="s">
        <v>21</v>
      </c>
      <c r="C30" s="444"/>
      <c r="D30" s="161" t="s">
        <v>233</v>
      </c>
      <c r="E30" s="160">
        <f ca="1">+OFFSET('I. General Information'!$C$43,MATCH($A30,'I. General Information'!$D$43:$D$95,0)-1,E$1)</f>
        <v>0</v>
      </c>
      <c r="F30" s="160">
        <f ca="1">+OFFSET('I. General Information'!$C$43,MATCH($A30,'I. General Information'!$D$43:$D$95,0)-1,F$1)</f>
        <v>0</v>
      </c>
      <c r="G30" s="160">
        <f ca="1">+OFFSET('I. General Information'!$C$43,MATCH($A30,'I. General Information'!$D$43:$D$95,0)-1,G$1)</f>
        <v>0</v>
      </c>
      <c r="H30" s="160">
        <f ca="1">+OFFSET('I. General Information'!$C$43,MATCH($A30,'I. General Information'!$D$43:$D$95,0)-1,H$1)</f>
        <v>0</v>
      </c>
      <c r="I30" s="186">
        <f ca="1">+OFFSET('I. General Information'!$C$43,MATCH($A30,'I. General Information'!$D$43:$D$95,0)-1,I$1)</f>
        <v>0</v>
      </c>
    </row>
    <row r="31" spans="1:9" x14ac:dyDescent="0.25">
      <c r="A31" s="165" t="s">
        <v>421</v>
      </c>
      <c r="C31" s="444"/>
      <c r="D31" s="161" t="s">
        <v>231</v>
      </c>
      <c r="E31" s="160">
        <f ca="1">+OFFSET('I. General Information'!$C$43,MATCH($A31,'I. General Information'!$D$43:$D$95,0)-1,E$1)</f>
        <v>0</v>
      </c>
      <c r="F31" s="160">
        <f ca="1">+OFFSET('I. General Information'!$C$43,MATCH($A31,'I. General Information'!$D$43:$D$95,0)-1,F$1)</f>
        <v>0</v>
      </c>
      <c r="G31" s="160">
        <f ca="1">+OFFSET('I. General Information'!$C$43,MATCH($A31,'I. General Information'!$D$43:$D$95,0)-1,G$1)</f>
        <v>0</v>
      </c>
      <c r="H31" s="160">
        <f ca="1">+OFFSET('I. General Information'!$C$43,MATCH($A31,'I. General Information'!$D$43:$D$95,0)-1,H$1)</f>
        <v>0</v>
      </c>
      <c r="I31" s="186">
        <f ca="1">+OFFSET('I. General Information'!$C$43,MATCH($A31,'I. General Information'!$D$43:$D$95,0)-1,I$1)</f>
        <v>0</v>
      </c>
    </row>
    <row r="32" spans="1:9" x14ac:dyDescent="0.25">
      <c r="A32" s="165" t="s">
        <v>22</v>
      </c>
      <c r="C32" s="444"/>
      <c r="D32" s="161" t="s">
        <v>232</v>
      </c>
      <c r="E32" s="160">
        <f ca="1">+OFFSET('I. General Information'!$C$43,MATCH($A32,'I. General Information'!$D$43:$D$95,0)-1,E$1)</f>
        <v>0</v>
      </c>
      <c r="F32" s="160">
        <f ca="1">+OFFSET('I. General Information'!$C$43,MATCH($A32,'I. General Information'!$D$43:$D$95,0)-1,F$1)</f>
        <v>0</v>
      </c>
      <c r="G32" s="160">
        <f ca="1">+OFFSET('I. General Information'!$C$43,MATCH($A32,'I. General Information'!$D$43:$D$95,0)-1,G$1)</f>
        <v>0</v>
      </c>
      <c r="H32" s="160">
        <f ca="1">+OFFSET('I. General Information'!$C$43,MATCH($A32,'I. General Information'!$D$43:$D$95,0)-1,H$1)</f>
        <v>0</v>
      </c>
      <c r="I32" s="186">
        <f ca="1">+OFFSET('I. General Information'!$C$43,MATCH($A32,'I. General Information'!$D$43:$D$95,0)-1,I$1)</f>
        <v>0</v>
      </c>
    </row>
    <row r="33" spans="1:9" ht="15.75" thickBot="1" x14ac:dyDescent="0.3">
      <c r="A33" s="165" t="s">
        <v>389</v>
      </c>
      <c r="C33" s="445"/>
      <c r="D33" s="180" t="s">
        <v>235</v>
      </c>
      <c r="E33" s="187" t="str">
        <f ca="1">+LEFT(OFFSET('I. General Information'!$C$43,MATCH($A33,'I. General Information'!$D$43:$D$95,0)-1,E$1),2)</f>
        <v/>
      </c>
      <c r="F33" s="187" t="str">
        <f ca="1">+LEFT(OFFSET('I. General Information'!$C$43,MATCH($A33,'I. General Information'!$D$43:$D$95,0)-1,F$1),2)</f>
        <v/>
      </c>
      <c r="G33" s="187" t="str">
        <f ca="1">+LEFT(OFFSET('I. General Information'!$C$43,MATCH($A33,'I. General Information'!$D$43:$D$95,0)-1,G$1),2)</f>
        <v/>
      </c>
      <c r="H33" s="187" t="str">
        <f ca="1">+LEFT(OFFSET('I. General Information'!$C$43,MATCH($A33,'I. General Information'!$D$43:$D$95,0)-1,H$1),2)</f>
        <v/>
      </c>
      <c r="I33" s="188" t="str">
        <f ca="1">+LEFT(OFFSET('I. General Information'!$C$43,MATCH($A33,'I. General Information'!$D$43:$D$95,0)-1,I$1),2)</f>
        <v/>
      </c>
    </row>
    <row r="34" spans="1:9" x14ac:dyDescent="0.25">
      <c r="A34" s="165" t="s">
        <v>5</v>
      </c>
      <c r="B34" s="165" t="s">
        <v>165</v>
      </c>
      <c r="C34" s="443" t="s">
        <v>236</v>
      </c>
      <c r="D34" s="175" t="s">
        <v>5</v>
      </c>
      <c r="E34" s="184">
        <f ca="1">+IF(COUNTBLANK('I. General Information'!$F$64:$F$68)&gt;2,OFFSET('I. General Information'!$C$43,MATCH($A34,'I. General Information'!$D$43:$D$95,0)-1,E$1),OFFSET('I. General Information'!$C$43,MATCH($B34,'I. General Information'!$D$43:$D$95,0)-1,E$1))</f>
        <v>0</v>
      </c>
      <c r="F34" s="184">
        <f ca="1">+IF(COUNTBLANK('I. General Information'!$F$64:$F$68)&gt;2,OFFSET('I. General Information'!$C$43,MATCH($A34,'I. General Information'!$D$43:$D$95,0)-1,F$1),OFFSET('I. General Information'!$C$43,MATCH($B34,'I. General Information'!$D$43:$D$95,0)-1,F$1))</f>
        <v>0</v>
      </c>
      <c r="G34" s="184">
        <f ca="1">+IF(COUNTBLANK('I. General Information'!$F$64:$F$68)&gt;2,OFFSET('I. General Information'!$C$43,MATCH($A34,'I. General Information'!$D$43:$D$95,0)-1,G$1),OFFSET('I. General Information'!$C$43,MATCH($B34,'I. General Information'!$D$43:$D$95,0)-1,G$1))</f>
        <v>0</v>
      </c>
      <c r="H34" s="184">
        <f ca="1">+IF(COUNTBLANK('I. General Information'!$F$64:$F$68)&gt;2,OFFSET('I. General Information'!$C$43,MATCH($A34,'I. General Information'!$D$43:$D$95,0)-1,H$1),OFFSET('I. General Information'!$C$43,MATCH($B34,'I. General Information'!$D$43:$D$95,0)-1,H$1))</f>
        <v>0</v>
      </c>
      <c r="I34" s="184">
        <f ca="1">+IF(COUNTBLANK('I. General Information'!$F$64:$F$68)&gt;2,OFFSET('I. General Information'!$C$43,MATCH($A34,'I. General Information'!$D$43:$D$95,0)-1,I$1),OFFSET('I. General Information'!$C$43,MATCH($B34,'I. General Information'!$D$43:$D$95,0)-1,I$1))</f>
        <v>0</v>
      </c>
    </row>
    <row r="35" spans="1:9" x14ac:dyDescent="0.25">
      <c r="A35" s="165" t="s">
        <v>24</v>
      </c>
      <c r="B35" s="165" t="s">
        <v>166</v>
      </c>
      <c r="C35" s="444"/>
      <c r="D35" s="161" t="s">
        <v>239</v>
      </c>
      <c r="E35" s="160">
        <f ca="1">+IF(COUNTBLANK('I. General Information'!$F$64:$F$68)&gt;2,OFFSET('I. General Information'!$C$43,MATCH($A35,'I. General Information'!$D$43:$D$95,0)-1,E$1),OFFSET('I. General Information'!$C$43,MATCH($B35,'I. General Information'!$D$43:$D$95,0)-1,E$1))</f>
        <v>0</v>
      </c>
      <c r="F35" s="160">
        <f ca="1">+IF(COUNTBLANK('I. General Information'!$F$64:$F$68)&gt;2,OFFSET('I. General Information'!$C$43,MATCH($A35,'I. General Information'!$D$43:$D$95,0)-1,F$1),OFFSET('I. General Information'!$C$43,MATCH($B35,'I. General Information'!$D$43:$D$95,0)-1,F$1))</f>
        <v>0</v>
      </c>
      <c r="G35" s="160">
        <f ca="1">+IF(COUNTBLANK('I. General Information'!$F$64:$F$68)&gt;2,OFFSET('I. General Information'!$C$43,MATCH($A35,'I. General Information'!$D$43:$D$95,0)-1,G$1),OFFSET('I. General Information'!$C$43,MATCH($B35,'I. General Information'!$D$43:$D$95,0)-1,G$1))</f>
        <v>0</v>
      </c>
      <c r="H35" s="160">
        <f ca="1">+IF(COUNTBLANK('I. General Information'!$F$64:$F$68)&gt;2,OFFSET('I. General Information'!$C$43,MATCH($A35,'I. General Information'!$D$43:$D$95,0)-1,H$1),OFFSET('I. General Information'!$C$43,MATCH($B35,'I. General Information'!$D$43:$D$95,0)-1,H$1))</f>
        <v>0</v>
      </c>
      <c r="I35" s="160">
        <f ca="1">+IF(COUNTBLANK('I. General Information'!$F$64:$F$68)&gt;2,OFFSET('I. General Information'!$C$43,MATCH($A35,'I. General Information'!$D$43:$D$95,0)-1,I$1),OFFSET('I. General Information'!$C$43,MATCH($B35,'I. General Information'!$D$43:$D$95,0)-1,I$1))</f>
        <v>0</v>
      </c>
    </row>
    <row r="36" spans="1:9" x14ac:dyDescent="0.25">
      <c r="A36" s="165" t="s">
        <v>422</v>
      </c>
      <c r="B36" s="165" t="s">
        <v>423</v>
      </c>
      <c r="C36" s="444"/>
      <c r="D36" s="161" t="s">
        <v>237</v>
      </c>
      <c r="E36" s="160">
        <f ca="1">+IF(COUNTBLANK('I. General Information'!$F$64:$F$68)&gt;2,OFFSET('I. General Information'!$C$43,MATCH($A36,'I. General Information'!$D$43:$D$95,0)-1,E$1),OFFSET('I. General Information'!$C$43,MATCH($B36,'I. General Information'!$D$43:$D$95,0)-1,E$1))</f>
        <v>0</v>
      </c>
      <c r="F36" s="160">
        <f ca="1">+IF(COUNTBLANK('I. General Information'!$F$64:$F$68)&gt;2,OFFSET('I. General Information'!$C$43,MATCH($A36,'I. General Information'!$D$43:$D$95,0)-1,F$1),OFFSET('I. General Information'!$C$43,MATCH($B36,'I. General Information'!$D$43:$D$95,0)-1,F$1))</f>
        <v>0</v>
      </c>
      <c r="G36" s="160">
        <f ca="1">+IF(COUNTBLANK('I. General Information'!$F$64:$F$68)&gt;2,OFFSET('I. General Information'!$C$43,MATCH($A36,'I. General Information'!$D$43:$D$95,0)-1,G$1),OFFSET('I. General Information'!$C$43,MATCH($B36,'I. General Information'!$D$43:$D$95,0)-1,G$1))</f>
        <v>0</v>
      </c>
      <c r="H36" s="160">
        <f ca="1">+IF(COUNTBLANK('I. General Information'!$F$64:$F$68)&gt;2,OFFSET('I. General Information'!$C$43,MATCH($A36,'I. General Information'!$D$43:$D$95,0)-1,H$1),OFFSET('I. General Information'!$C$43,MATCH($B36,'I. General Information'!$D$43:$D$95,0)-1,H$1))</f>
        <v>0</v>
      </c>
      <c r="I36" s="160">
        <f ca="1">+IF(COUNTBLANK('I. General Information'!$F$64:$F$68)&gt;2,OFFSET('I. General Information'!$C$43,MATCH($A36,'I. General Information'!$D$43:$D$95,0)-1,I$1),OFFSET('I. General Information'!$C$43,MATCH($B36,'I. General Information'!$D$43:$D$95,0)-1,I$1))</f>
        <v>0</v>
      </c>
    </row>
    <row r="37" spans="1:9" x14ac:dyDescent="0.25">
      <c r="A37" s="165" t="s">
        <v>25</v>
      </c>
      <c r="B37" s="165" t="s">
        <v>167</v>
      </c>
      <c r="C37" s="444"/>
      <c r="D37" s="161" t="s">
        <v>238</v>
      </c>
      <c r="E37" s="160">
        <f ca="1">+IF(COUNTBLANK('I. General Information'!$F$64:$F$68)&gt;2,OFFSET('I. General Information'!$C$43,MATCH($A37,'I. General Information'!$D$43:$D$95,0)-1,E$1),OFFSET('I. General Information'!$C$43,MATCH($B37,'I. General Information'!$D$43:$D$95,0)-1,E$1))</f>
        <v>0</v>
      </c>
      <c r="F37" s="160">
        <f ca="1">+IF(COUNTBLANK('I. General Information'!$F$64:$F$68)&gt;2,OFFSET('I. General Information'!$C$43,MATCH($A37,'I. General Information'!$D$43:$D$95,0)-1,F$1),OFFSET('I. General Information'!$C$43,MATCH($B37,'I. General Information'!$D$43:$D$95,0)-1,F$1))</f>
        <v>0</v>
      </c>
      <c r="G37" s="160">
        <f ca="1">+IF(COUNTBLANK('I. General Information'!$F$64:$F$68)&gt;2,OFFSET('I. General Information'!$C$43,MATCH($A37,'I. General Information'!$D$43:$D$95,0)-1,G$1),OFFSET('I. General Information'!$C$43,MATCH($B37,'I. General Information'!$D$43:$D$95,0)-1,G$1))</f>
        <v>0</v>
      </c>
      <c r="H37" s="160">
        <f ca="1">+IF(COUNTBLANK('I. General Information'!$F$64:$F$68)&gt;2,OFFSET('I. General Information'!$C$43,MATCH($A37,'I. General Information'!$D$43:$D$95,0)-1,H$1),OFFSET('I. General Information'!$C$43,MATCH($B37,'I. General Information'!$D$43:$D$95,0)-1,H$1))</f>
        <v>0</v>
      </c>
      <c r="I37" s="160">
        <f ca="1">+IF(COUNTBLANK('I. General Information'!$F$64:$F$68)&gt;2,OFFSET('I. General Information'!$C$43,MATCH($A37,'I. General Information'!$D$43:$D$95,0)-1,I$1),OFFSET('I. General Information'!$C$43,MATCH($B37,'I. General Information'!$D$43:$D$95,0)-1,I$1))</f>
        <v>0</v>
      </c>
    </row>
    <row r="38" spans="1:9" x14ac:dyDescent="0.25">
      <c r="A38" s="165" t="s">
        <v>390</v>
      </c>
      <c r="B38" s="165" t="s">
        <v>391</v>
      </c>
      <c r="C38" s="444"/>
      <c r="D38" s="161" t="s">
        <v>240</v>
      </c>
      <c r="E38" s="160" t="str">
        <f ca="1">+IF(COUNTBLANK('I. General Information'!$F$64:$F$68)&gt;2,LEFT(OFFSET('I. General Information'!$C$43,MATCH($A38,'I. General Information'!$D$43:$D$95,0)-1,E$1),2),LEFT(OFFSET('I. General Information'!$C$43,MATCH($B38,'I. General Information'!$D$43:$D$95,0)-1,E$1),2))</f>
        <v/>
      </c>
      <c r="F38" s="160" t="str">
        <f ca="1">+IF(COUNTBLANK('I. General Information'!$F$64:$F$68)&gt;2,LEFT(OFFSET('I. General Information'!$C$43,MATCH($A38,'I. General Information'!$D$43:$D$95,0)-1,F$1),2),LEFT(OFFSET('I. General Information'!$C$43,MATCH($B38,'I. General Information'!$D$43:$D$95,0)-1,F$1),2))</f>
        <v/>
      </c>
      <c r="G38" s="160" t="str">
        <f ca="1">+IF(COUNTBLANK('I. General Information'!$F$64:$F$68)&gt;2,LEFT(OFFSET('I. General Information'!$C$43,MATCH($A38,'I. General Information'!$D$43:$D$95,0)-1,G$1),2),LEFT(OFFSET('I. General Information'!$C$43,MATCH($B38,'I. General Information'!$D$43:$D$95,0)-1,G$1),2))</f>
        <v/>
      </c>
      <c r="H38" s="160" t="str">
        <f ca="1">+IF(COUNTBLANK('I. General Information'!$F$64:$F$68)&gt;2,LEFT(OFFSET('I. General Information'!$C$43,MATCH($A38,'I. General Information'!$D$43:$D$95,0)-1,H$1),2),LEFT(OFFSET('I. General Information'!$C$43,MATCH($B38,'I. General Information'!$D$43:$D$95,0)-1,H$1),2))</f>
        <v/>
      </c>
      <c r="I38" s="160" t="str">
        <f ca="1">+IF(COUNTBLANK('I. General Information'!$F$64:$F$68)&gt;2,LEFT(OFFSET('I. General Information'!$C$43,MATCH($A38,'I. General Information'!$D$43:$D$95,0)-1,I$1),2),LEFT(OFFSET('I. General Information'!$C$43,MATCH($B38,'I. General Information'!$D$43:$D$95,0)-1,I$1),2))</f>
        <v/>
      </c>
    </row>
    <row r="39" spans="1:9" ht="15.75" thickBot="1" x14ac:dyDescent="0.3">
      <c r="C39" s="445"/>
      <c r="D39" s="180" t="s">
        <v>241</v>
      </c>
      <c r="E39" s="181"/>
      <c r="F39" s="181"/>
      <c r="G39" s="181"/>
      <c r="H39" s="181"/>
      <c r="I39" s="189"/>
    </row>
    <row r="40" spans="1:9" x14ac:dyDescent="0.25">
      <c r="A40" s="165" t="s">
        <v>7</v>
      </c>
      <c r="C40" s="443" t="s">
        <v>242</v>
      </c>
      <c r="D40" s="175" t="s">
        <v>245</v>
      </c>
      <c r="E40" s="184">
        <f ca="1">+OFFSET('I. General Information'!$C$43,MATCH($A40,'I. General Information'!$D$43:$D$95,0)-1,E$1)</f>
        <v>0</v>
      </c>
      <c r="F40" s="184">
        <f ca="1">+OFFSET('I. General Information'!$C$43,MATCH($A40,'I. General Information'!$D$43:$D$95,0)-1,F$1)</f>
        <v>0</v>
      </c>
      <c r="G40" s="184">
        <f ca="1">+OFFSET('I. General Information'!$C$43,MATCH($A40,'I. General Information'!$D$43:$D$95,0)-1,G$1)</f>
        <v>0</v>
      </c>
      <c r="H40" s="184">
        <f ca="1">+OFFSET('I. General Information'!$C$43,MATCH($A40,'I. General Information'!$D$43:$D$95,0)-1,H$1)</f>
        <v>0</v>
      </c>
      <c r="I40" s="185">
        <f ca="1">+OFFSET('I. General Information'!$C$43,MATCH($A40,'I. General Information'!$D$43:$D$95,0)-1,I$1)</f>
        <v>0</v>
      </c>
    </row>
    <row r="41" spans="1:9" x14ac:dyDescent="0.25">
      <c r="A41" s="165" t="s">
        <v>26</v>
      </c>
      <c r="C41" s="444"/>
      <c r="D41" s="161" t="s">
        <v>246</v>
      </c>
      <c r="E41" s="160">
        <f ca="1">+OFFSET('I. General Information'!$C$43,MATCH($A41,'I. General Information'!$D$43:$D$95,0)-1,E$1)</f>
        <v>0</v>
      </c>
      <c r="F41" s="160">
        <f ca="1">+OFFSET('I. General Information'!$C$43,MATCH($A41,'I. General Information'!$D$43:$D$95,0)-1,F$1)</f>
        <v>0</v>
      </c>
      <c r="G41" s="160">
        <f ca="1">+OFFSET('I. General Information'!$C$43,MATCH($A41,'I. General Information'!$D$43:$D$95,0)-1,G$1)</f>
        <v>0</v>
      </c>
      <c r="H41" s="160">
        <f ca="1">+OFFSET('I. General Information'!$C$43,MATCH($A41,'I. General Information'!$D$43:$D$95,0)-1,H$1)</f>
        <v>0</v>
      </c>
      <c r="I41" s="186">
        <f ca="1">+OFFSET('I. General Information'!$C$43,MATCH($A41,'I. General Information'!$D$43:$D$95,0)-1,I$1)</f>
        <v>0</v>
      </c>
    </row>
    <row r="42" spans="1:9" x14ac:dyDescent="0.25">
      <c r="A42" s="165" t="s">
        <v>424</v>
      </c>
      <c r="C42" s="444"/>
      <c r="D42" s="161" t="s">
        <v>243</v>
      </c>
      <c r="E42" s="160">
        <f ca="1">+OFFSET('I. General Information'!$C$43,MATCH($A42,'I. General Information'!$D$43:$D$95,0)-1,E$1)</f>
        <v>0</v>
      </c>
      <c r="F42" s="160">
        <f ca="1">+OFFSET('I. General Information'!$C$43,MATCH($A42,'I. General Information'!$D$43:$D$95,0)-1,F$1)</f>
        <v>0</v>
      </c>
      <c r="G42" s="160">
        <f ca="1">+OFFSET('I. General Information'!$C$43,MATCH($A42,'I. General Information'!$D$43:$D$95,0)-1,G$1)</f>
        <v>0</v>
      </c>
      <c r="H42" s="160">
        <f ca="1">+OFFSET('I. General Information'!$C$43,MATCH($A42,'I. General Information'!$D$43:$D$95,0)-1,H$1)</f>
        <v>0</v>
      </c>
      <c r="I42" s="186">
        <f ca="1">+OFFSET('I. General Information'!$C$43,MATCH($A42,'I. General Information'!$D$43:$D$95,0)-1,I$1)</f>
        <v>0</v>
      </c>
    </row>
    <row r="43" spans="1:9" x14ac:dyDescent="0.25">
      <c r="A43" s="165" t="s">
        <v>28</v>
      </c>
      <c r="C43" s="444"/>
      <c r="D43" s="161" t="s">
        <v>244</v>
      </c>
      <c r="E43" s="160">
        <f ca="1">+OFFSET('I. General Information'!$C$43,MATCH($A43,'I. General Information'!$D$43:$D$95,0)-1,E$1)</f>
        <v>0</v>
      </c>
      <c r="F43" s="160">
        <f ca="1">+OFFSET('I. General Information'!$C$43,MATCH($A43,'I. General Information'!$D$43:$D$95,0)-1,F$1)</f>
        <v>0</v>
      </c>
      <c r="G43" s="160">
        <f ca="1">+OFFSET('I. General Information'!$C$43,MATCH($A43,'I. General Information'!$D$43:$D$95,0)-1,G$1)</f>
        <v>0</v>
      </c>
      <c r="H43" s="160">
        <f ca="1">+OFFSET('I. General Information'!$C$43,MATCH($A43,'I. General Information'!$D$43:$D$95,0)-1,H$1)</f>
        <v>0</v>
      </c>
      <c r="I43" s="186">
        <f ca="1">+OFFSET('I. General Information'!$C$43,MATCH($A43,'I. General Information'!$D$43:$D$95,0)-1,I$1)</f>
        <v>0</v>
      </c>
    </row>
    <row r="44" spans="1:9" ht="15.75" thickBot="1" x14ac:dyDescent="0.3">
      <c r="A44" s="165" t="s">
        <v>392</v>
      </c>
      <c r="C44" s="445"/>
      <c r="D44" s="180" t="s">
        <v>247</v>
      </c>
      <c r="E44" s="187" t="str">
        <f ca="1">+LEFT(OFFSET('I. General Information'!$C$43,MATCH($A44,'I. General Information'!$D$43:$D$95,0)-1,E$1),2)</f>
        <v/>
      </c>
      <c r="F44" s="187" t="str">
        <f ca="1">+LEFT(OFFSET('I. General Information'!$C$43,MATCH($A44,'I. General Information'!$D$43:$D$95,0)-1,F$1),2)</f>
        <v/>
      </c>
      <c r="G44" s="187" t="str">
        <f ca="1">+LEFT(OFFSET('I. General Information'!$C$43,MATCH($A44,'I. General Information'!$D$43:$D$95,0)-1,G$1),2)</f>
        <v/>
      </c>
      <c r="H44" s="187" t="str">
        <f ca="1">+LEFT(OFFSET('I. General Information'!$C$43,MATCH($A44,'I. General Information'!$D$43:$D$95,0)-1,H$1),2)</f>
        <v/>
      </c>
      <c r="I44" s="188" t="str">
        <f ca="1">+LEFT(OFFSET('I. General Information'!$C$43,MATCH($A44,'I. General Information'!$D$43:$D$95,0)-1,I$1),2)</f>
        <v/>
      </c>
    </row>
    <row r="45" spans="1:9" x14ac:dyDescent="0.25">
      <c r="A45" s="165" t="s">
        <v>9</v>
      </c>
      <c r="C45" s="443" t="s">
        <v>248</v>
      </c>
      <c r="D45" s="175" t="s">
        <v>251</v>
      </c>
      <c r="E45" s="184">
        <f ca="1">+OFFSET('I. General Information'!$C$43,MATCH($A45,'I. General Information'!$D$43:$D$95,0)-1,E$1)</f>
        <v>0</v>
      </c>
      <c r="F45" s="184">
        <f ca="1">+OFFSET('I. General Information'!$C$43,MATCH($A45,'I. General Information'!$D$43:$D$95,0)-1,F$1)</f>
        <v>0</v>
      </c>
      <c r="G45" s="184">
        <f ca="1">+OFFSET('I. General Information'!$C$43,MATCH($A45,'I. General Information'!$D$43:$D$95,0)-1,G$1)</f>
        <v>0</v>
      </c>
      <c r="H45" s="184">
        <f ca="1">+OFFSET('I. General Information'!$C$43,MATCH($A45,'I. General Information'!$D$43:$D$95,0)-1,H$1)</f>
        <v>0</v>
      </c>
      <c r="I45" s="185">
        <f ca="1">+OFFSET('I. General Information'!$C$43,MATCH($A45,'I. General Information'!$D$43:$D$95,0)-1,I$1)</f>
        <v>0</v>
      </c>
    </row>
    <row r="46" spans="1:9" x14ac:dyDescent="0.25">
      <c r="A46" s="165" t="s">
        <v>29</v>
      </c>
      <c r="C46" s="444"/>
      <c r="D46" s="161" t="s">
        <v>252</v>
      </c>
      <c r="E46" s="160">
        <f ca="1">+OFFSET('I. General Information'!$C$43,MATCH($A46,'I. General Information'!$D$43:$D$95,0)-1,E$1)</f>
        <v>0</v>
      </c>
      <c r="F46" s="160">
        <f ca="1">+OFFSET('I. General Information'!$C$43,MATCH($A46,'I. General Information'!$D$43:$D$95,0)-1,F$1)</f>
        <v>0</v>
      </c>
      <c r="G46" s="160">
        <f ca="1">+OFFSET('I. General Information'!$C$43,MATCH($A46,'I. General Information'!$D$43:$D$95,0)-1,G$1)</f>
        <v>0</v>
      </c>
      <c r="H46" s="160">
        <f ca="1">+OFFSET('I. General Information'!$C$43,MATCH($A46,'I. General Information'!$D$43:$D$95,0)-1,H$1)</f>
        <v>0</v>
      </c>
      <c r="I46" s="186">
        <f ca="1">+OFFSET('I. General Information'!$C$43,MATCH($A46,'I. General Information'!$D$43:$D$95,0)-1,I$1)</f>
        <v>0</v>
      </c>
    </row>
    <row r="47" spans="1:9" x14ac:dyDescent="0.25">
      <c r="A47" s="165" t="s">
        <v>425</v>
      </c>
      <c r="C47" s="444"/>
      <c r="D47" s="161" t="s">
        <v>249</v>
      </c>
      <c r="E47" s="160">
        <f ca="1">+OFFSET('I. General Information'!$C$43,MATCH($A47,'I. General Information'!$D$43:$D$95,0)-1,E$1)</f>
        <v>0</v>
      </c>
      <c r="F47" s="160">
        <f ca="1">+OFFSET('I. General Information'!$C$43,MATCH($A47,'I. General Information'!$D$43:$D$95,0)-1,F$1)</f>
        <v>0</v>
      </c>
      <c r="G47" s="160">
        <f ca="1">+OFFSET('I. General Information'!$C$43,MATCH($A47,'I. General Information'!$D$43:$D$95,0)-1,G$1)</f>
        <v>0</v>
      </c>
      <c r="H47" s="160">
        <f ca="1">+OFFSET('I. General Information'!$C$43,MATCH($A47,'I. General Information'!$D$43:$D$95,0)-1,H$1)</f>
        <v>0</v>
      </c>
      <c r="I47" s="186">
        <f ca="1">+OFFSET('I. General Information'!$C$43,MATCH($A47,'I. General Information'!$D$43:$D$95,0)-1,I$1)</f>
        <v>0</v>
      </c>
    </row>
    <row r="48" spans="1:9" x14ac:dyDescent="0.25">
      <c r="A48" s="165" t="s">
        <v>27</v>
      </c>
      <c r="C48" s="444"/>
      <c r="D48" s="161" t="s">
        <v>250</v>
      </c>
      <c r="E48" s="160">
        <f ca="1">+OFFSET('I. General Information'!$C$43,MATCH($A48,'I. General Information'!$D$43:$D$95,0)-1,E$1)</f>
        <v>0</v>
      </c>
      <c r="F48" s="160">
        <f ca="1">+OFFSET('I. General Information'!$C$43,MATCH($A48,'I. General Information'!$D$43:$D$95,0)-1,F$1)</f>
        <v>0</v>
      </c>
      <c r="G48" s="160">
        <f ca="1">+OFFSET('I. General Information'!$C$43,MATCH($A48,'I. General Information'!$D$43:$D$95,0)-1,G$1)</f>
        <v>0</v>
      </c>
      <c r="H48" s="160">
        <f ca="1">+OFFSET('I. General Information'!$C$43,MATCH($A48,'I. General Information'!$D$43:$D$95,0)-1,H$1)</f>
        <v>0</v>
      </c>
      <c r="I48" s="186">
        <f ca="1">+OFFSET('I. General Information'!$C$43,MATCH($A48,'I. General Information'!$D$43:$D$95,0)-1,I$1)</f>
        <v>0</v>
      </c>
    </row>
    <row r="49" spans="1:9" ht="15.75" thickBot="1" x14ac:dyDescent="0.3">
      <c r="A49" s="165" t="s">
        <v>393</v>
      </c>
      <c r="C49" s="445"/>
      <c r="D49" s="180" t="s">
        <v>253</v>
      </c>
      <c r="E49" s="187" t="str">
        <f ca="1">+LEFT(OFFSET('I. General Information'!$C$43,MATCH($A49,'I. General Information'!$D$43:$D$95,0)-1,E$1),2)</f>
        <v/>
      </c>
      <c r="F49" s="187" t="str">
        <f ca="1">+LEFT(OFFSET('I. General Information'!$C$43,MATCH($A49,'I. General Information'!$D$43:$D$95,0)-1,F$1),2)</f>
        <v/>
      </c>
      <c r="G49" s="187" t="str">
        <f ca="1">+LEFT(OFFSET('I. General Information'!$C$43,MATCH($A49,'I. General Information'!$D$43:$D$95,0)-1,G$1),2)</f>
        <v/>
      </c>
      <c r="H49" s="187" t="str">
        <f ca="1">+LEFT(OFFSET('I. General Information'!$C$43,MATCH($A49,'I. General Information'!$D$43:$D$95,0)-1,H$1),2)</f>
        <v/>
      </c>
      <c r="I49" s="188" t="str">
        <f ca="1">+LEFT(OFFSET('I. General Information'!$C$43,MATCH($A49,'I. General Information'!$D$43:$D$95,0)-1,I$1),2)</f>
        <v/>
      </c>
    </row>
    <row r="50" spans="1:9" x14ac:dyDescent="0.25">
      <c r="A50" s="165" t="s">
        <v>93</v>
      </c>
      <c r="C50" s="443" t="s">
        <v>254</v>
      </c>
      <c r="D50" s="175" t="s">
        <v>257</v>
      </c>
      <c r="E50" s="184">
        <f ca="1">+OFFSET('I. General Information'!$C$43,MATCH($A50,'I. General Information'!$D$43:$D$95,0)-1,E$1)</f>
        <v>0</v>
      </c>
      <c r="F50" s="184">
        <f ca="1">+OFFSET('I. General Information'!$C$43,MATCH($A50,'I. General Information'!$D$43:$D$95,0)-1,F$1)</f>
        <v>0</v>
      </c>
      <c r="G50" s="184">
        <f ca="1">+OFFSET('I. General Information'!$C$43,MATCH($A50,'I. General Information'!$D$43:$D$95,0)-1,G$1)</f>
        <v>0</v>
      </c>
      <c r="H50" s="184">
        <f ca="1">+OFFSET('I. General Information'!$C$43,MATCH($A50,'I. General Information'!$D$43:$D$95,0)-1,H$1)</f>
        <v>0</v>
      </c>
      <c r="I50" s="185">
        <f ca="1">+OFFSET('I. General Information'!$C$43,MATCH($A50,'I. General Information'!$D$43:$D$95,0)-1,I$1)</f>
        <v>0</v>
      </c>
    </row>
    <row r="51" spans="1:9" x14ac:dyDescent="0.25">
      <c r="A51" s="165" t="s">
        <v>94</v>
      </c>
      <c r="C51" s="444"/>
      <c r="D51" s="161" t="s">
        <v>258</v>
      </c>
      <c r="E51" s="160">
        <f ca="1">+OFFSET('I. General Information'!$C$43,MATCH($A51,'I. General Information'!$D$43:$D$95,0)-1,E$1)</f>
        <v>0</v>
      </c>
      <c r="F51" s="160">
        <f ca="1">+OFFSET('I. General Information'!$C$43,MATCH($A51,'I. General Information'!$D$43:$D$95,0)-1,F$1)</f>
        <v>0</v>
      </c>
      <c r="G51" s="160">
        <f ca="1">+OFFSET('I. General Information'!$C$43,MATCH($A51,'I. General Information'!$D$43:$D$95,0)-1,G$1)</f>
        <v>0</v>
      </c>
      <c r="H51" s="160">
        <f ca="1">+OFFSET('I. General Information'!$C$43,MATCH($A51,'I. General Information'!$D$43:$D$95,0)-1,H$1)</f>
        <v>0</v>
      </c>
      <c r="I51" s="186">
        <f ca="1">+OFFSET('I. General Information'!$C$43,MATCH($A51,'I. General Information'!$D$43:$D$95,0)-1,I$1)</f>
        <v>0</v>
      </c>
    </row>
    <row r="52" spans="1:9" x14ac:dyDescent="0.25">
      <c r="A52" s="165" t="s">
        <v>426</v>
      </c>
      <c r="C52" s="444"/>
      <c r="D52" s="161" t="s">
        <v>255</v>
      </c>
      <c r="E52" s="160">
        <f ca="1">+OFFSET('I. General Information'!$C$43,MATCH($A52,'I. General Information'!$D$43:$D$95,0)-1,E$1)</f>
        <v>0</v>
      </c>
      <c r="F52" s="160">
        <f ca="1">+OFFSET('I. General Information'!$C$43,MATCH($A52,'I. General Information'!$D$43:$D$95,0)-1,F$1)</f>
        <v>0</v>
      </c>
      <c r="G52" s="160">
        <f ca="1">+OFFSET('I. General Information'!$C$43,MATCH($A52,'I. General Information'!$D$43:$D$95,0)-1,G$1)</f>
        <v>0</v>
      </c>
      <c r="H52" s="160">
        <f ca="1">+OFFSET('I. General Information'!$C$43,MATCH($A52,'I. General Information'!$D$43:$D$95,0)-1,H$1)</f>
        <v>0</v>
      </c>
      <c r="I52" s="186">
        <f ca="1">+OFFSET('I. General Information'!$C$43,MATCH($A52,'I. General Information'!$D$43:$D$95,0)-1,I$1)</f>
        <v>0</v>
      </c>
    </row>
    <row r="53" spans="1:9" x14ac:dyDescent="0.25">
      <c r="A53" s="165" t="s">
        <v>95</v>
      </c>
      <c r="C53" s="444"/>
      <c r="D53" s="161" t="s">
        <v>256</v>
      </c>
      <c r="E53" s="160">
        <f ca="1">+OFFSET('I. General Information'!$C$43,MATCH($A53,'I. General Information'!$D$43:$D$95,0)-1,E$1)</f>
        <v>0</v>
      </c>
      <c r="F53" s="160">
        <f ca="1">+OFFSET('I. General Information'!$C$43,MATCH($A53,'I. General Information'!$D$43:$D$95,0)-1,F$1)</f>
        <v>0</v>
      </c>
      <c r="G53" s="160">
        <f ca="1">+OFFSET('I. General Information'!$C$43,MATCH($A53,'I. General Information'!$D$43:$D$95,0)-1,G$1)</f>
        <v>0</v>
      </c>
      <c r="H53" s="160">
        <f ca="1">+OFFSET('I. General Information'!$C$43,MATCH($A53,'I. General Information'!$D$43:$D$95,0)-1,H$1)</f>
        <v>0</v>
      </c>
      <c r="I53" s="186">
        <f ca="1">+OFFSET('I. General Information'!$C$43,MATCH($A53,'I. General Information'!$D$43:$D$95,0)-1,I$1)</f>
        <v>0</v>
      </c>
    </row>
    <row r="54" spans="1:9" ht="15.75" thickBot="1" x14ac:dyDescent="0.3">
      <c r="A54" s="165" t="s">
        <v>394</v>
      </c>
      <c r="C54" s="445"/>
      <c r="D54" s="180" t="s">
        <v>259</v>
      </c>
      <c r="E54" s="187" t="str">
        <f ca="1">+LEFT(OFFSET('I. General Information'!$C$43,MATCH($A54,'I. General Information'!$D$43:$D$95,0)-1,E$1),2)</f>
        <v/>
      </c>
      <c r="F54" s="187" t="str">
        <f ca="1">+LEFT(OFFSET('I. General Information'!$C$43,MATCH($A54,'I. General Information'!$D$43:$D$95,0)-1,F$1),2)</f>
        <v/>
      </c>
      <c r="G54" s="187" t="str">
        <f ca="1">+LEFT(OFFSET('I. General Information'!$C$43,MATCH($A54,'I. General Information'!$D$43:$D$95,0)-1,G$1),2)</f>
        <v/>
      </c>
      <c r="H54" s="187" t="str">
        <f ca="1">+LEFT(OFFSET('I. General Information'!$C$43,MATCH($A54,'I. General Information'!$D$43:$D$95,0)-1,H$1),2)</f>
        <v/>
      </c>
      <c r="I54" s="188" t="str">
        <f ca="1">+LEFT(OFFSET('I. General Information'!$C$43,MATCH($A54,'I. General Information'!$D$43:$D$95,0)-1,I$1),2)</f>
        <v/>
      </c>
    </row>
  </sheetData>
  <mergeCells count="7">
    <mergeCell ref="C50:C54"/>
    <mergeCell ref="C6:C21"/>
    <mergeCell ref="C22:C27"/>
    <mergeCell ref="C28:C33"/>
    <mergeCell ref="C34:C39"/>
    <mergeCell ref="C40:C44"/>
    <mergeCell ref="C45:C49"/>
  </mergeCells>
  <pageMargins left="0.7" right="0.7" top="0.75" bottom="0.75" header="0.3" footer="0.3"/>
  <ignoredErrors>
    <ignoredError sqref="E27:I33 E39:I5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Q23"/>
  <sheetViews>
    <sheetView topLeftCell="C1" workbookViewId="0">
      <selection activeCell="B3" sqref="B3:B7"/>
    </sheetView>
  </sheetViews>
  <sheetFormatPr defaultRowHeight="15" x14ac:dyDescent="0.25"/>
  <cols>
    <col min="1" max="1" width="23.7109375" customWidth="1"/>
    <col min="2" max="2" width="61.140625" customWidth="1"/>
    <col min="3" max="3" width="42.140625" customWidth="1"/>
    <col min="4" max="4" width="15.5703125" customWidth="1"/>
    <col min="5" max="5" width="15.42578125" customWidth="1"/>
    <col min="6" max="6" width="14.140625" customWidth="1"/>
    <col min="14" max="14" width="17.85546875" customWidth="1"/>
    <col min="15" max="15" width="24" customWidth="1"/>
    <col min="16" max="16" width="15.7109375" customWidth="1"/>
    <col min="17" max="17" width="27.7109375" customWidth="1"/>
  </cols>
  <sheetData>
    <row r="1" spans="1:17" x14ac:dyDescent="0.25">
      <c r="B1" s="207" t="s">
        <v>278</v>
      </c>
    </row>
    <row r="2" spans="1:17" ht="30" x14ac:dyDescent="0.25">
      <c r="A2" s="202" t="s">
        <v>326</v>
      </c>
      <c r="B2" s="202" t="s">
        <v>325</v>
      </c>
      <c r="C2" s="202" t="s">
        <v>228</v>
      </c>
      <c r="D2" s="202" t="s">
        <v>234</v>
      </c>
      <c r="E2" s="202" t="s">
        <v>263</v>
      </c>
      <c r="F2" s="202"/>
      <c r="G2" s="238" t="s">
        <v>296</v>
      </c>
      <c r="H2" s="238" t="s">
        <v>12</v>
      </c>
      <c r="I2" s="238" t="s">
        <v>13</v>
      </c>
      <c r="J2" s="238" t="s">
        <v>14</v>
      </c>
      <c r="K2" s="238" t="s">
        <v>15</v>
      </c>
      <c r="L2" s="238" t="s">
        <v>349</v>
      </c>
      <c r="M2" s="238" t="s">
        <v>350</v>
      </c>
      <c r="N2" s="238"/>
      <c r="O2" s="238" t="s">
        <v>355</v>
      </c>
      <c r="P2" s="238" t="s">
        <v>361</v>
      </c>
      <c r="Q2" s="238" t="s">
        <v>438</v>
      </c>
    </row>
    <row r="3" spans="1:17" x14ac:dyDescent="0.25">
      <c r="A3" s="240" t="s">
        <v>343</v>
      </c>
      <c r="B3" s="200" t="s">
        <v>270</v>
      </c>
      <c r="C3" s="200" t="s">
        <v>266</v>
      </c>
      <c r="D3" s="200" t="s">
        <v>268</v>
      </c>
      <c r="E3" s="243" t="s">
        <v>271</v>
      </c>
      <c r="F3" s="201" t="s">
        <v>428</v>
      </c>
      <c r="G3" s="239" t="s">
        <v>297</v>
      </c>
      <c r="H3" s="240" t="s">
        <v>301</v>
      </c>
      <c r="I3" s="240" t="s">
        <v>302</v>
      </c>
      <c r="J3" s="240" t="s">
        <v>302</v>
      </c>
      <c r="K3" s="240" t="s">
        <v>302</v>
      </c>
      <c r="L3" s="245" t="s">
        <v>297</v>
      </c>
      <c r="M3" s="240" t="s">
        <v>351</v>
      </c>
      <c r="N3" s="240" t="s">
        <v>362</v>
      </c>
      <c r="O3" s="240" t="s">
        <v>356</v>
      </c>
      <c r="P3" s="240" t="s">
        <v>357</v>
      </c>
      <c r="Q3" s="240" t="s">
        <v>461</v>
      </c>
    </row>
    <row r="4" spans="1:17" x14ac:dyDescent="0.25">
      <c r="A4" s="240" t="s">
        <v>344</v>
      </c>
      <c r="B4" s="200" t="s">
        <v>272</v>
      </c>
      <c r="C4" s="200" t="s">
        <v>385</v>
      </c>
      <c r="D4" s="200" t="s">
        <v>264</v>
      </c>
      <c r="E4" s="243" t="s">
        <v>265</v>
      </c>
      <c r="F4" s="201" t="s">
        <v>429</v>
      </c>
      <c r="G4" s="239" t="s">
        <v>298</v>
      </c>
      <c r="H4" s="240" t="s">
        <v>303</v>
      </c>
      <c r="I4" s="240" t="s">
        <v>304</v>
      </c>
      <c r="J4" s="240" t="s">
        <v>304</v>
      </c>
      <c r="K4" s="240" t="s">
        <v>305</v>
      </c>
      <c r="L4" s="245" t="s">
        <v>298</v>
      </c>
      <c r="M4" s="240" t="s">
        <v>353</v>
      </c>
      <c r="N4" s="240" t="s">
        <v>356</v>
      </c>
      <c r="O4" s="240" t="s">
        <v>367</v>
      </c>
      <c r="P4" s="240" t="s">
        <v>358</v>
      </c>
      <c r="Q4" s="240" t="s">
        <v>462</v>
      </c>
    </row>
    <row r="5" spans="1:17" x14ac:dyDescent="0.25">
      <c r="A5" s="240" t="s">
        <v>348</v>
      </c>
      <c r="B5" s="200" t="s">
        <v>273</v>
      </c>
      <c r="C5" s="4"/>
      <c r="D5" s="200" t="s">
        <v>267</v>
      </c>
      <c r="E5" s="243"/>
      <c r="F5" s="200"/>
      <c r="G5" s="239" t="s">
        <v>299</v>
      </c>
      <c r="H5" s="240" t="s">
        <v>306</v>
      </c>
      <c r="I5" s="240" t="s">
        <v>307</v>
      </c>
      <c r="J5" s="240" t="s">
        <v>307</v>
      </c>
      <c r="K5" s="240" t="s">
        <v>307</v>
      </c>
      <c r="L5" s="245" t="s">
        <v>299</v>
      </c>
      <c r="M5" s="240" t="s">
        <v>352</v>
      </c>
      <c r="N5" s="240" t="s">
        <v>367</v>
      </c>
      <c r="O5" s="240" t="s">
        <v>368</v>
      </c>
      <c r="P5" s="240" t="s">
        <v>359</v>
      </c>
      <c r="Q5" s="240" t="s">
        <v>269</v>
      </c>
    </row>
    <row r="6" spans="1:17" x14ac:dyDescent="0.25">
      <c r="A6" s="240" t="s">
        <v>345</v>
      </c>
      <c r="B6" s="200" t="s">
        <v>274</v>
      </c>
      <c r="C6" s="200"/>
      <c r="D6" s="200" t="s">
        <v>269</v>
      </c>
      <c r="E6" s="243"/>
      <c r="F6" s="200"/>
      <c r="H6" s="240" t="s">
        <v>308</v>
      </c>
      <c r="I6" s="240" t="s">
        <v>309</v>
      </c>
      <c r="J6" s="240" t="s">
        <v>309</v>
      </c>
      <c r="K6" s="240" t="s">
        <v>310</v>
      </c>
      <c r="L6" s="246" t="s">
        <v>371</v>
      </c>
      <c r="M6" s="240" t="s">
        <v>354</v>
      </c>
      <c r="N6" s="240" t="s">
        <v>366</v>
      </c>
      <c r="O6" s="240" t="s">
        <v>366</v>
      </c>
      <c r="P6" s="240" t="s">
        <v>360</v>
      </c>
    </row>
    <row r="7" spans="1:17" x14ac:dyDescent="0.25">
      <c r="A7" s="240" t="s">
        <v>346</v>
      </c>
      <c r="B7" s="200" t="s">
        <v>275</v>
      </c>
      <c r="C7" s="200"/>
      <c r="D7" s="200"/>
      <c r="E7" s="200"/>
      <c r="F7" s="200"/>
      <c r="H7" s="240" t="s">
        <v>297</v>
      </c>
      <c r="I7" s="240" t="s">
        <v>311</v>
      </c>
      <c r="J7" s="240" t="s">
        <v>311</v>
      </c>
      <c r="K7" s="240" t="s">
        <v>312</v>
      </c>
      <c r="L7" s="246" t="s">
        <v>372</v>
      </c>
      <c r="M7" s="240" t="s">
        <v>269</v>
      </c>
      <c r="N7" s="240" t="s">
        <v>364</v>
      </c>
      <c r="O7" s="240" t="s">
        <v>370</v>
      </c>
    </row>
    <row r="8" spans="1:17" x14ac:dyDescent="0.25">
      <c r="A8" s="240" t="s">
        <v>347</v>
      </c>
      <c r="B8" s="200" t="s">
        <v>276</v>
      </c>
      <c r="C8" s="200"/>
      <c r="D8" s="200"/>
      <c r="E8" s="200"/>
      <c r="F8" s="200"/>
      <c r="H8" s="240" t="s">
        <v>298</v>
      </c>
      <c r="I8" s="240" t="s">
        <v>313</v>
      </c>
      <c r="J8" s="240" t="s">
        <v>313</v>
      </c>
      <c r="K8" s="240" t="s">
        <v>313</v>
      </c>
      <c r="L8" s="246" t="s">
        <v>373</v>
      </c>
      <c r="N8" s="240" t="s">
        <v>365</v>
      </c>
      <c r="O8" s="240" t="s">
        <v>364</v>
      </c>
    </row>
    <row r="9" spans="1:17" x14ac:dyDescent="0.25">
      <c r="A9" s="240" t="s">
        <v>269</v>
      </c>
      <c r="B9" s="200" t="s">
        <v>269</v>
      </c>
      <c r="C9" s="200"/>
      <c r="D9" s="200"/>
      <c r="E9" s="4"/>
      <c r="F9" s="200"/>
      <c r="H9" s="240" t="s">
        <v>299</v>
      </c>
      <c r="I9" s="240" t="s">
        <v>314</v>
      </c>
      <c r="J9" s="240" t="s">
        <v>314</v>
      </c>
      <c r="K9" s="240" t="s">
        <v>315</v>
      </c>
      <c r="L9" s="246" t="s">
        <v>374</v>
      </c>
      <c r="N9" s="240" t="s">
        <v>363</v>
      </c>
      <c r="O9" s="240" t="s">
        <v>365</v>
      </c>
    </row>
    <row r="10" spans="1:17" x14ac:dyDescent="0.25">
      <c r="H10" s="240" t="s">
        <v>316</v>
      </c>
      <c r="I10" s="240" t="s">
        <v>317</v>
      </c>
      <c r="J10" s="240" t="s">
        <v>317</v>
      </c>
      <c r="K10" s="240" t="s">
        <v>318</v>
      </c>
      <c r="L10" s="246" t="s">
        <v>375</v>
      </c>
      <c r="N10" s="240" t="s">
        <v>269</v>
      </c>
      <c r="O10" s="240" t="s">
        <v>362</v>
      </c>
    </row>
    <row r="11" spans="1:17" x14ac:dyDescent="0.25">
      <c r="H11" s="240" t="s">
        <v>319</v>
      </c>
      <c r="I11" s="240" t="s">
        <v>320</v>
      </c>
      <c r="J11" s="240" t="s">
        <v>320</v>
      </c>
      <c r="K11" s="240" t="s">
        <v>320</v>
      </c>
      <c r="L11" s="246" t="s">
        <v>376</v>
      </c>
      <c r="O11" s="240" t="s">
        <v>363</v>
      </c>
    </row>
    <row r="12" spans="1:17" x14ac:dyDescent="0.25">
      <c r="H12" s="240" t="s">
        <v>321</v>
      </c>
      <c r="I12" s="240" t="s">
        <v>322</v>
      </c>
      <c r="J12" s="240" t="s">
        <v>322</v>
      </c>
      <c r="K12" s="240" t="s">
        <v>323</v>
      </c>
      <c r="L12" s="246" t="s">
        <v>377</v>
      </c>
      <c r="O12" s="240" t="s">
        <v>369</v>
      </c>
    </row>
    <row r="13" spans="1:17" x14ac:dyDescent="0.25">
      <c r="L13" s="246" t="s">
        <v>378</v>
      </c>
      <c r="O13" s="240" t="s">
        <v>269</v>
      </c>
    </row>
    <row r="14" spans="1:17" x14ac:dyDescent="0.25">
      <c r="B14" s="6"/>
      <c r="L14" s="246" t="s">
        <v>379</v>
      </c>
    </row>
    <row r="15" spans="1:17" x14ac:dyDescent="0.25">
      <c r="B15" s="6"/>
      <c r="L15" s="246" t="s">
        <v>380</v>
      </c>
    </row>
    <row r="16" spans="1:17" x14ac:dyDescent="0.25">
      <c r="B16" s="6"/>
      <c r="L16" s="246" t="s">
        <v>381</v>
      </c>
    </row>
    <row r="17" spans="2:12" x14ac:dyDescent="0.25">
      <c r="B17" s="6"/>
      <c r="L17" s="246" t="s">
        <v>382</v>
      </c>
    </row>
    <row r="18" spans="2:12" x14ac:dyDescent="0.25">
      <c r="B18" s="6"/>
      <c r="L18" s="246" t="s">
        <v>383</v>
      </c>
    </row>
    <row r="19" spans="2:12" x14ac:dyDescent="0.25">
      <c r="B19" s="6"/>
    </row>
    <row r="20" spans="2:12" x14ac:dyDescent="0.25">
      <c r="B20" s="6"/>
    </row>
    <row r="21" spans="2:12" x14ac:dyDescent="0.25">
      <c r="B21" s="6"/>
    </row>
    <row r="22" spans="2:12" x14ac:dyDescent="0.25">
      <c r="B22" s="6"/>
    </row>
    <row r="23" spans="2:12" x14ac:dyDescent="0.25">
      <c r="B23"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 General Information</vt:lpstr>
      <vt:lpstr>II. Eligibility Criteria</vt:lpstr>
      <vt:lpstr>RFO2_Assessment</vt:lpstr>
      <vt:lpstr>MAEVA</vt:lpstr>
      <vt:lpstr>Dropdown lists</vt:lpstr>
    </vt:vector>
  </TitlesOfParts>
  <Company>BcL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dc:creator>
  <cp:lastModifiedBy>Reidun Valo</cp:lastModifiedBy>
  <cp:lastPrinted>2020-01-03T11:13:50Z</cp:lastPrinted>
  <dcterms:created xsi:type="dcterms:W3CDTF">2019-12-24T09:57:47Z</dcterms:created>
  <dcterms:modified xsi:type="dcterms:W3CDTF">2025-02-12T08:03:39Z</dcterms:modified>
</cp:coreProperties>
</file>